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601" activeTab="0"/>
  </bookViews>
  <sheets>
    <sheet name="Orders" sheetId="1" r:id="rId1"/>
    <sheet name="Daily" sheetId="2" r:id="rId2"/>
  </sheets>
  <definedNames>
    <definedName name="equity">'Orders'!$X$2:$X$1312</definedName>
  </definedNames>
  <calcPr fullCalcOnLoad="1"/>
</workbook>
</file>

<file path=xl/sharedStrings.xml><?xml version="1.0" encoding="utf-8"?>
<sst xmlns="http://schemas.openxmlformats.org/spreadsheetml/2006/main" count="2673" uniqueCount="189">
  <si>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</si>
  <si>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</si>
  <si>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</si>
  <si>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</si>
  <si>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</si>
  <si>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</si>
  <si>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</si>
  <si>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</si>
  <si>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</si>
  <si>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</si>
  <si>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</si>
  <si>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</si>
  <si>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</si>
  <si>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</si>
  <si>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</si>
  <si>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</si>
  <si>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</si>
  <si>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</si>
  <si>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</si>
  <si>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</si>
  <si>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</si>
  <si>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</si>
  <si>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</si>
  <si>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</si>
  <si>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</si>
  <si>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</si>
  <si>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</si>
  <si>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</si>
  <si>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</si>
  <si>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</si>
  <si>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</si>
  <si>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</si>
  <si>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</si>
  <si>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</si>
  <si>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</si>
  <si>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</si>
  <si>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</si>
  <si>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</si>
  <si>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SELL</t>
  </si>
  <si>
    <t>Saipem</t>
  </si>
  <si>
    <t>Enel</t>
  </si>
  <si>
    <t>Telecom</t>
  </si>
  <si>
    <t>Buy</t>
  </si>
  <si>
    <t>Eni</t>
  </si>
  <si>
    <t>Banca MPS</t>
  </si>
  <si>
    <t>Banco Popolare</t>
  </si>
  <si>
    <t>Sell</t>
  </si>
  <si>
    <t>Banca Popolare Milano</t>
  </si>
  <si>
    <t>Fiat</t>
  </si>
  <si>
    <t>Tenaris</t>
  </si>
  <si>
    <t>Fiat Industrial</t>
  </si>
  <si>
    <t>Prysmian</t>
  </si>
  <si>
    <t>Mediaset</t>
  </si>
  <si>
    <t>Ubi Banca</t>
  </si>
  <si>
    <t>Atlantia</t>
  </si>
  <si>
    <t>IntesaSanPaolo</t>
  </si>
  <si>
    <t>Generali</t>
  </si>
  <si>
    <t>Stm</t>
  </si>
  <si>
    <t>A2A</t>
  </si>
  <si>
    <t>Mediolanum</t>
  </si>
  <si>
    <t>Salvatore Ferragamo</t>
  </si>
  <si>
    <t>Luxottica</t>
  </si>
  <si>
    <t>Telecom Italia</t>
  </si>
  <si>
    <t>Lottomatica</t>
  </si>
  <si>
    <t>Pirelli &amp; C</t>
  </si>
  <si>
    <t>Finmeccanica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</si>
  <si>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</si>
  <si>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</si>
  <si>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</si>
  <si>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</si>
  <si>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</si>
  <si>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</si>
  <si>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</si>
  <si>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</si>
  <si>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</si>
  <si>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</si>
  <si>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</si>
  <si>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</si>
  <si>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</si>
  <si>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</si>
  <si>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</si>
  <si>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Unicredit</t>
  </si>
  <si>
    <t>GTECH</t>
  </si>
  <si>
    <t xml:space="preserve">CNH INDUSTRIAL </t>
  </si>
  <si>
    <t>Banca Mps</t>
  </si>
  <si>
    <t>Buzzi Unicem</t>
  </si>
  <si>
    <t>Enel Green Power</t>
  </si>
  <si>
    <t>Telecome Italia</t>
  </si>
  <si>
    <t>Mediobanca</t>
  </si>
  <si>
    <t>Popolare di Milano</t>
  </si>
  <si>
    <t>Exor</t>
  </si>
  <si>
    <t>Wolrd Duty Free</t>
  </si>
  <si>
    <t>Terna</t>
  </si>
  <si>
    <t>Snam Rete Gas</t>
  </si>
  <si>
    <t>FIAT CHRYSLER AUTO</t>
  </si>
  <si>
    <t>World duty free</t>
  </si>
  <si>
    <t>FCA</t>
  </si>
  <si>
    <t>Banca Popolare Emilia Romagna</t>
  </si>
  <si>
    <t>Azimut</t>
  </si>
  <si>
    <t>Mediset</t>
  </si>
  <si>
    <t>BCA POP MILANO</t>
  </si>
  <si>
    <t>Mps</t>
  </si>
  <si>
    <t>Ferragamo</t>
  </si>
  <si>
    <t>Moncler</t>
  </si>
  <si>
    <t>Campari</t>
  </si>
  <si>
    <t xml:space="preserve">Yoox </t>
  </si>
  <si>
    <t>SEll</t>
  </si>
  <si>
    <t>Banca MPs</t>
  </si>
  <si>
    <t>Ferrari</t>
  </si>
  <si>
    <t>EXOR</t>
  </si>
  <si>
    <t>ENEL</t>
  </si>
  <si>
    <t>TELECOM ITALIA</t>
  </si>
  <si>
    <t>Poste italiane</t>
  </si>
  <si>
    <t>mediaset</t>
  </si>
  <si>
    <t>telecom</t>
  </si>
  <si>
    <t>mps</t>
  </si>
  <si>
    <t>fca</t>
  </si>
  <si>
    <t>ferragamo</t>
  </si>
  <si>
    <t>ferrari</t>
  </si>
  <si>
    <t>buy</t>
  </si>
  <si>
    <t>unicredit</t>
  </si>
  <si>
    <t>tenaris</t>
  </si>
  <si>
    <t>mediobanca</t>
  </si>
  <si>
    <t>TELECOM</t>
  </si>
  <si>
    <t>fiat</t>
  </si>
  <si>
    <t>saipem</t>
  </si>
  <si>
    <t>MEDIASET</t>
  </si>
  <si>
    <t>stm</t>
  </si>
  <si>
    <t>italgas</t>
  </si>
  <si>
    <t>exor</t>
  </si>
  <si>
    <t>buzzi</t>
  </si>
  <si>
    <t>STM</t>
  </si>
  <si>
    <t>Italgas</t>
  </si>
  <si>
    <t>enel</t>
  </si>
  <si>
    <t>bpm</t>
  </si>
  <si>
    <t>bperbanca</t>
  </si>
  <si>
    <t>SAIPEM</t>
  </si>
  <si>
    <t>leonardo</t>
  </si>
  <si>
    <t>moncler</t>
  </si>
  <si>
    <t>Snam</t>
  </si>
  <si>
    <t>atlantia</t>
  </si>
  <si>
    <t>eni</t>
  </si>
  <si>
    <t>campa</t>
  </si>
  <si>
    <t>Banca Popolare di milano</t>
  </si>
  <si>
    <t>Yoxx</t>
  </si>
  <si>
    <t>Recordati</t>
  </si>
  <si>
    <t>sell</t>
  </si>
  <si>
    <t>Unipol</t>
  </si>
  <si>
    <t>BPER BANCA</t>
  </si>
  <si>
    <t>Leonardo</t>
  </si>
  <si>
    <t>Brembo</t>
  </si>
  <si>
    <t>Banco BPM</t>
  </si>
  <si>
    <t>Banca Generali</t>
  </si>
  <si>
    <t>BPM</t>
  </si>
  <si>
    <t>Buzzi  Unicem</t>
  </si>
  <si>
    <t>Pirelli &amp;C</t>
  </si>
  <si>
    <t>Banco Popolare di Milano</t>
  </si>
  <si>
    <t>Telecom ITALIA</t>
  </si>
  <si>
    <t>campari</t>
  </si>
  <si>
    <t>Bnaca MPS</t>
  </si>
  <si>
    <t>BUy</t>
  </si>
  <si>
    <t>Intesanapolo</t>
  </si>
  <si>
    <t>MEDIOBANCA</t>
  </si>
  <si>
    <t>UnipolSai</t>
  </si>
  <si>
    <t>Banco Popolare di milano</t>
  </si>
  <si>
    <t>Cnh Industrial</t>
  </si>
  <si>
    <t>FERRARI</t>
  </si>
  <si>
    <t>LEONARDO</t>
  </si>
  <si>
    <t>Intesanpaolo</t>
  </si>
  <si>
    <t>STm</t>
  </si>
  <si>
    <t>AZIMUT</t>
  </si>
  <si>
    <t>Fineco</t>
  </si>
  <si>
    <t>TENARIS</t>
  </si>
  <si>
    <t>Diasorin</t>
  </si>
  <si>
    <t>UNICREDIT</t>
  </si>
  <si>
    <t>StM</t>
  </si>
  <si>
    <t>Banco Popoalre di Milano</t>
  </si>
  <si>
    <t>Juventus</t>
  </si>
  <si>
    <t>Atalantia</t>
  </si>
  <si>
    <t>Prysmain</t>
  </si>
  <si>
    <t>Teelcom italia</t>
  </si>
  <si>
    <t>Telecom italia</t>
  </si>
  <si>
    <t>Nexi</t>
  </si>
  <si>
    <t>Amplifon</t>
  </si>
  <si>
    <t>FERRAGAMO</t>
  </si>
  <si>
    <t>BANCO POPOLARE DI MILANO</t>
  </si>
  <si>
    <t>CNH INDUSTRIAL</t>
  </si>
  <si>
    <t>Fiat CHRYSLER AUTO</t>
  </si>
  <si>
    <t>Ubi banca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</si>
</sst>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0.00000"/>
    <numFmt numFmtId="194" formatCode="#,##0.000000"/>
    <numFmt numFmtId="195" formatCode="#,##0.0000000"/>
    <numFmt numFmtId="196" formatCode="&quot;Sì&quot;;&quot;Sì&quot;;&quot;No&quot;"/>
    <numFmt numFmtId="197" formatCode="&quot;Vero&quot;;&quot;Vero&quot;;&quot;Falso&quot;"/>
    <numFmt numFmtId="198" formatCode="&quot;Attivo&quot;;&quot;Attivo&quot;;&quot;Inattivo&quot;"/>
    <numFmt numFmtId="199" formatCode="[$€-2]\ #.##000_);[Red]\([$€-2]\ #.##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.75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3" fontId="1" fillId="0" borderId="11" xfId="45" applyNumberFormat="1" applyFont="1" applyFill="1" applyBorder="1" applyAlignment="1">
      <alignment/>
    </xf>
    <xf numFmtId="171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1" xfId="45" applyNumberFormat="1" applyFont="1" applyFill="1" applyBorder="1" applyAlignment="1">
      <alignment/>
    </xf>
    <xf numFmtId="171" fontId="4" fillId="0" borderId="11" xfId="45" applyFont="1" applyFill="1" applyBorder="1" applyAlignment="1">
      <alignment/>
    </xf>
    <xf numFmtId="171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1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1" fontId="1" fillId="34" borderId="11" xfId="45" applyFont="1" applyFill="1" applyBorder="1" applyAlignment="1">
      <alignment/>
    </xf>
    <xf numFmtId="171" fontId="1" fillId="35" borderId="11" xfId="45" applyFont="1" applyFill="1" applyBorder="1" applyAlignment="1">
      <alignment/>
    </xf>
    <xf numFmtId="171" fontId="1" fillId="36" borderId="11" xfId="45" applyFont="1" applyFill="1" applyBorder="1" applyAlignment="1">
      <alignment/>
    </xf>
    <xf numFmtId="171" fontId="3" fillId="0" borderId="11" xfId="45" applyFont="1" applyBorder="1" applyAlignment="1">
      <alignment/>
    </xf>
    <xf numFmtId="171" fontId="4" fillId="0" borderId="11" xfId="45" applyFont="1" applyBorder="1" applyAlignment="1">
      <alignment/>
    </xf>
    <xf numFmtId="171" fontId="1" fillId="0" borderId="11" xfId="45" applyFont="1" applyBorder="1" applyAlignment="1">
      <alignment/>
    </xf>
    <xf numFmtId="183" fontId="3" fillId="0" borderId="11" xfId="45" applyNumberFormat="1" applyFont="1" applyBorder="1" applyAlignment="1">
      <alignment/>
    </xf>
    <xf numFmtId="183" fontId="3" fillId="0" borderId="11" xfId="45" applyNumberFormat="1" applyFont="1" applyFill="1" applyBorder="1" applyAlignment="1">
      <alignment/>
    </xf>
    <xf numFmtId="183" fontId="4" fillId="0" borderId="11" xfId="45" applyNumberFormat="1" applyFont="1" applyBorder="1" applyAlignment="1">
      <alignment/>
    </xf>
    <xf numFmtId="183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1" fontId="4" fillId="33" borderId="11" xfId="45" applyFont="1" applyFill="1" applyBorder="1" applyAlignment="1">
      <alignment/>
    </xf>
    <xf numFmtId="171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1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1" fontId="1" fillId="37" borderId="11" xfId="45" applyFont="1" applyFill="1" applyBorder="1" applyAlignment="1">
      <alignment/>
    </xf>
    <xf numFmtId="184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" fillId="38" borderId="0" xfId="0" applyFont="1" applyFill="1" applyAlignment="1">
      <alignment/>
    </xf>
    <xf numFmtId="14" fontId="7" fillId="35" borderId="0" xfId="0" applyNumberFormat="1" applyFont="1" applyFill="1" applyAlignment="1">
      <alignment/>
    </xf>
    <xf numFmtId="18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5" borderId="0" xfId="0" applyFont="1" applyFill="1" applyAlignment="1">
      <alignment/>
    </xf>
    <xf numFmtId="1" fontId="7" fillId="33" borderId="0" xfId="0" applyNumberFormat="1" applyFont="1" applyFill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/>
    </xf>
    <xf numFmtId="183" fontId="0" fillId="0" borderId="0" xfId="45" applyNumberFormat="1" applyFont="1" applyFill="1" applyAlignment="1">
      <alignment/>
    </xf>
    <xf numFmtId="19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5" fontId="0" fillId="33" borderId="10" xfId="0" applyNumberFormat="1" applyFont="1" applyFill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1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1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0" fontId="48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174" fontId="48" fillId="0" borderId="0" xfId="0" applyNumberFormat="1" applyFont="1" applyAlignment="1">
      <alignment/>
    </xf>
    <xf numFmtId="0" fontId="48" fillId="0" borderId="0" xfId="0" applyFont="1" applyAlignment="1">
      <alignment horizontal="right"/>
    </xf>
    <xf numFmtId="187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left" indent="4"/>
    </xf>
    <xf numFmtId="178" fontId="48" fillId="0" borderId="0" xfId="0" applyNumberFormat="1" applyFont="1" applyAlignment="1">
      <alignment/>
    </xf>
    <xf numFmtId="194" fontId="48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2402303"/>
        <c:axId val="21620728"/>
      </c:areaChart>
      <c:date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1620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314"/>
  <sheetViews>
    <sheetView tabSelected="1" zoomScalePageLayoutView="0" workbookViewId="0" topLeftCell="A1295">
      <selection activeCell="F1314" sqref="F1314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6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0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46" bestFit="1" customWidth="1"/>
    <col min="24" max="24" width="12.57421875" style="0" customWidth="1"/>
  </cols>
  <sheetData>
    <row r="1" spans="1:24" ht="39.75" thickBot="1" thickTop="1">
      <c r="A1" s="7" t="s">
        <v>7</v>
      </c>
      <c r="B1" s="8" t="s">
        <v>0</v>
      </c>
      <c r="C1" s="70" t="s">
        <v>11</v>
      </c>
      <c r="D1" s="71" t="s">
        <v>1</v>
      </c>
      <c r="E1" s="72" t="s">
        <v>6</v>
      </c>
      <c r="F1" s="73" t="s">
        <v>5</v>
      </c>
      <c r="G1" s="72" t="s">
        <v>4</v>
      </c>
      <c r="H1" s="74" t="s">
        <v>2</v>
      </c>
      <c r="I1" s="74" t="s">
        <v>3</v>
      </c>
      <c r="J1" s="75" t="s">
        <v>36</v>
      </c>
      <c r="K1" s="76" t="s">
        <v>8</v>
      </c>
      <c r="L1" s="77" t="s">
        <v>9</v>
      </c>
      <c r="M1" s="9" t="s">
        <v>37</v>
      </c>
      <c r="N1" s="41" t="s">
        <v>15</v>
      </c>
      <c r="P1" s="12"/>
      <c r="Q1" s="13" t="s">
        <v>12</v>
      </c>
      <c r="R1" s="13" t="s">
        <v>13</v>
      </c>
      <c r="S1" s="13" t="s">
        <v>14</v>
      </c>
      <c r="V1" s="47" t="s">
        <v>33</v>
      </c>
      <c r="W1" s="48" t="s">
        <v>34</v>
      </c>
      <c r="X1" s="45" t="s">
        <v>32</v>
      </c>
    </row>
    <row r="2" spans="1:24" ht="13.5" thickTop="1">
      <c r="A2" s="1">
        <v>41309</v>
      </c>
      <c r="B2" t="s">
        <v>39</v>
      </c>
      <c r="C2" s="78" t="s">
        <v>10</v>
      </c>
      <c r="D2" s="80">
        <v>1473</v>
      </c>
      <c r="E2" s="81">
        <v>20.34</v>
      </c>
      <c r="F2" s="82">
        <v>41309</v>
      </c>
      <c r="G2" s="81">
        <v>20.4023</v>
      </c>
      <c r="H2" s="81">
        <f aca="true" t="shared" si="0" ref="H2:H9">E2*D2</f>
        <v>29960.82</v>
      </c>
      <c r="I2" s="81">
        <f aca="true" t="shared" si="1" ref="I2:I9">IF(F2&gt;0,G2*D2,0)</f>
        <v>30052.587900000002</v>
      </c>
      <c r="J2" s="83">
        <f aca="true" t="shared" si="2" ref="J2:J9">IF(F2&gt;0,F2-A2,0)</f>
        <v>0</v>
      </c>
      <c r="K2" s="80">
        <f aca="true" t="shared" si="3" ref="K2:K9">H2*J2</f>
        <v>0</v>
      </c>
      <c r="L2" s="84">
        <f aca="true" t="shared" si="4" ref="L2:L9">IF(F2&gt;0,IF(LEFT(UPPER(C2))="S",(H2-I2)/H2,(I2-H2)/H2),0)</f>
        <v>0.0030629301868240776</v>
      </c>
      <c r="M2" s="53">
        <f aca="true" t="shared" si="5" ref="M2:M9">(H2*L2)</f>
        <v>91.76790000000256</v>
      </c>
      <c r="N2" s="44">
        <f>COUNT(A2:A5997)</f>
        <v>1311</v>
      </c>
      <c r="O2" s="4"/>
      <c r="P2" s="14" t="s">
        <v>16</v>
      </c>
      <c r="Q2" s="30">
        <f>Q3+Q4</f>
        <v>57276.593877000094</v>
      </c>
      <c r="R2" s="30">
        <f>R3+R4</f>
        <v>34466.51714300002</v>
      </c>
      <c r="S2" s="30">
        <f>S3+S4</f>
        <v>22810.076734000075</v>
      </c>
      <c r="V2" s="49">
        <v>41309</v>
      </c>
      <c r="W2" s="46">
        <v>91.76790000000256</v>
      </c>
      <c r="X2" s="46">
        <f>W2</f>
        <v>91.76790000000256</v>
      </c>
    </row>
    <row r="3" spans="1:24" ht="12.75">
      <c r="A3" s="1">
        <v>41310</v>
      </c>
      <c r="B3" t="s">
        <v>39</v>
      </c>
      <c r="C3" s="79" t="s">
        <v>38</v>
      </c>
      <c r="D3" s="80">
        <v>1467</v>
      </c>
      <c r="E3" s="81">
        <v>20.45</v>
      </c>
      <c r="F3" s="82">
        <v>41310</v>
      </c>
      <c r="G3" s="81">
        <v>20.24</v>
      </c>
      <c r="H3" s="81">
        <f t="shared" si="0"/>
        <v>30000.149999999998</v>
      </c>
      <c r="I3" s="81">
        <f t="shared" si="1"/>
        <v>29692.079999999998</v>
      </c>
      <c r="J3" s="83">
        <f t="shared" si="2"/>
        <v>0</v>
      </c>
      <c r="K3" s="80">
        <f t="shared" si="3"/>
        <v>0</v>
      </c>
      <c r="L3" s="84">
        <f t="shared" si="4"/>
        <v>0.010268948655256715</v>
      </c>
      <c r="M3" s="53">
        <f t="shared" si="5"/>
        <v>308.0699999999997</v>
      </c>
      <c r="P3" s="15" t="s">
        <v>17</v>
      </c>
      <c r="Q3" s="31">
        <f>R3+S3</f>
        <v>202406.90750800003</v>
      </c>
      <c r="R3" s="31">
        <v>139335.405388</v>
      </c>
      <c r="S3" s="31">
        <v>63071.502120000005</v>
      </c>
      <c r="V3" s="49">
        <v>41310</v>
      </c>
      <c r="W3" s="46">
        <v>308.0699999999997</v>
      </c>
      <c r="X3" s="46">
        <f>IF(W3=0,0,X2+W3)</f>
        <v>399.83790000000226</v>
      </c>
    </row>
    <row r="4" spans="1:24" ht="12.75">
      <c r="A4" s="1">
        <v>41311</v>
      </c>
      <c r="B4" t="s">
        <v>39</v>
      </c>
      <c r="C4" s="79" t="s">
        <v>10</v>
      </c>
      <c r="D4" s="80">
        <v>1472</v>
      </c>
      <c r="E4" s="81">
        <v>20.38</v>
      </c>
      <c r="F4" s="82">
        <v>41311</v>
      </c>
      <c r="G4" s="81">
        <v>20.71</v>
      </c>
      <c r="H4" s="81">
        <f t="shared" si="0"/>
        <v>29999.359999999997</v>
      </c>
      <c r="I4" s="81">
        <f t="shared" si="1"/>
        <v>30485.120000000003</v>
      </c>
      <c r="J4" s="83">
        <f t="shared" si="2"/>
        <v>0</v>
      </c>
      <c r="K4" s="80">
        <f t="shared" si="3"/>
        <v>0</v>
      </c>
      <c r="L4" s="84">
        <f t="shared" si="4"/>
        <v>0.01619234543670284</v>
      </c>
      <c r="M4" s="53">
        <f t="shared" si="5"/>
        <v>485.7600000000057</v>
      </c>
      <c r="O4" s="11"/>
      <c r="P4" s="16" t="s">
        <v>18</v>
      </c>
      <c r="Q4" s="32">
        <f>R4+S4</f>
        <v>-145130.31363099994</v>
      </c>
      <c r="R4" s="32">
        <v>-104868.888245</v>
      </c>
      <c r="S4" s="32">
        <v>-40261.42538599993</v>
      </c>
      <c r="V4" s="49">
        <v>41311</v>
      </c>
      <c r="W4" s="46">
        <v>485.7600000000057</v>
      </c>
      <c r="X4" s="46">
        <f aca="true" t="shared" si="6" ref="X4:X67">IF(W4=0,0,X3+W4)</f>
        <v>885.5979000000079</v>
      </c>
    </row>
    <row r="5" spans="1:24" ht="12.75">
      <c r="A5" s="1">
        <v>41312</v>
      </c>
      <c r="B5" t="s">
        <v>39</v>
      </c>
      <c r="C5" s="79" t="s">
        <v>38</v>
      </c>
      <c r="D5" s="80">
        <v>1369</v>
      </c>
      <c r="E5" s="81">
        <v>21.88</v>
      </c>
      <c r="F5" s="82">
        <v>41312</v>
      </c>
      <c r="G5" s="81">
        <v>22.05</v>
      </c>
      <c r="H5" s="81">
        <f t="shared" si="0"/>
        <v>29953.719999999998</v>
      </c>
      <c r="I5" s="81">
        <f t="shared" si="1"/>
        <v>30186.45</v>
      </c>
      <c r="J5" s="83">
        <f t="shared" si="2"/>
        <v>0</v>
      </c>
      <c r="K5" s="80">
        <f t="shared" si="3"/>
        <v>0</v>
      </c>
      <c r="L5" s="84">
        <f t="shared" si="4"/>
        <v>-0.007769652650822777</v>
      </c>
      <c r="M5" s="53">
        <f t="shared" si="5"/>
        <v>-232.7300000000032</v>
      </c>
      <c r="P5" s="17"/>
      <c r="Q5" s="18"/>
      <c r="R5" s="18"/>
      <c r="S5" s="18"/>
      <c r="V5" s="49">
        <v>41312</v>
      </c>
      <c r="W5" s="46">
        <v>-232.7300000000032</v>
      </c>
      <c r="X5" s="46">
        <f t="shared" si="6"/>
        <v>652.8679000000047</v>
      </c>
    </row>
    <row r="6" spans="1:24" ht="12.75">
      <c r="A6" s="1">
        <v>41313</v>
      </c>
      <c r="B6" t="s">
        <v>40</v>
      </c>
      <c r="C6" s="79" t="s">
        <v>38</v>
      </c>
      <c r="D6" s="80">
        <v>10260</v>
      </c>
      <c r="E6" s="81">
        <v>2.924</v>
      </c>
      <c r="F6" s="82">
        <v>41313</v>
      </c>
      <c r="G6" s="81">
        <v>2.944</v>
      </c>
      <c r="H6" s="81">
        <f t="shared" si="0"/>
        <v>30000.239999999998</v>
      </c>
      <c r="I6" s="81">
        <f t="shared" si="1"/>
        <v>30205.44</v>
      </c>
      <c r="J6" s="83">
        <f t="shared" si="2"/>
        <v>0</v>
      </c>
      <c r="K6" s="80">
        <f t="shared" si="3"/>
        <v>0</v>
      </c>
      <c r="L6" s="84">
        <f t="shared" si="4"/>
        <v>-0.0068399452804377816</v>
      </c>
      <c r="M6" s="53">
        <f t="shared" si="5"/>
        <v>-205.20000000000073</v>
      </c>
      <c r="P6" s="19" t="s">
        <v>19</v>
      </c>
      <c r="Q6" s="21">
        <f>Q7+Q8</f>
        <v>1311</v>
      </c>
      <c r="R6" s="21">
        <f>R7+R8</f>
        <v>926</v>
      </c>
      <c r="S6" s="21">
        <f>S7+S8</f>
        <v>385</v>
      </c>
      <c r="V6" s="49">
        <v>41313</v>
      </c>
      <c r="W6" s="46">
        <v>-205.20000000000073</v>
      </c>
      <c r="X6" s="46">
        <f t="shared" si="6"/>
        <v>447.667900000004</v>
      </c>
    </row>
    <row r="7" spans="1:24" ht="12.75">
      <c r="A7" s="1">
        <v>41316</v>
      </c>
      <c r="B7" t="s">
        <v>41</v>
      </c>
      <c r="C7" s="79" t="s">
        <v>42</v>
      </c>
      <c r="D7" s="80">
        <v>45317</v>
      </c>
      <c r="E7" s="85">
        <v>0.6625</v>
      </c>
      <c r="F7" s="82">
        <v>41316</v>
      </c>
      <c r="G7" s="85">
        <v>0.6574</v>
      </c>
      <c r="H7" s="81">
        <f t="shared" si="0"/>
        <v>30022.5125</v>
      </c>
      <c r="I7" s="81">
        <f t="shared" si="1"/>
        <v>29791.3958</v>
      </c>
      <c r="J7" s="83">
        <f t="shared" si="2"/>
        <v>0</v>
      </c>
      <c r="K7" s="80">
        <f t="shared" si="3"/>
        <v>0</v>
      </c>
      <c r="L7" s="84">
        <f t="shared" si="4"/>
        <v>-0.007698113207547246</v>
      </c>
      <c r="M7" s="53">
        <f t="shared" si="5"/>
        <v>-231.1167000000023</v>
      </c>
      <c r="P7" s="20" t="s">
        <v>20</v>
      </c>
      <c r="Q7" s="36">
        <f>R7+S7</f>
        <v>635</v>
      </c>
      <c r="R7" s="37">
        <v>443</v>
      </c>
      <c r="S7" s="37">
        <v>192</v>
      </c>
      <c r="V7" s="49">
        <v>41316</v>
      </c>
      <c r="W7" s="46">
        <v>-231.1167000000023</v>
      </c>
      <c r="X7" s="46">
        <f t="shared" si="6"/>
        <v>216.5512000000017</v>
      </c>
    </row>
    <row r="8" spans="1:24" ht="12.75">
      <c r="A8" s="1">
        <v>41317</v>
      </c>
      <c r="B8" t="s">
        <v>43</v>
      </c>
      <c r="C8" s="79" t="s">
        <v>42</v>
      </c>
      <c r="D8" s="80">
        <v>1734</v>
      </c>
      <c r="E8" s="86">
        <v>17.3</v>
      </c>
      <c r="F8" s="82">
        <v>41317</v>
      </c>
      <c r="G8" s="81">
        <v>17.48</v>
      </c>
      <c r="H8" s="81">
        <f t="shared" si="0"/>
        <v>29998.2</v>
      </c>
      <c r="I8" s="81">
        <f t="shared" si="1"/>
        <v>30310.32</v>
      </c>
      <c r="J8" s="83">
        <f t="shared" si="2"/>
        <v>0</v>
      </c>
      <c r="K8" s="80">
        <f t="shared" si="3"/>
        <v>0</v>
      </c>
      <c r="L8" s="84">
        <f t="shared" si="4"/>
        <v>0.010404624277456613</v>
      </c>
      <c r="M8" s="53">
        <f t="shared" si="5"/>
        <v>312.119999999999</v>
      </c>
      <c r="P8" s="23" t="s">
        <v>21</v>
      </c>
      <c r="Q8" s="38">
        <f>R8+S8</f>
        <v>676</v>
      </c>
      <c r="R8" s="24">
        <v>483</v>
      </c>
      <c r="S8" s="24">
        <v>193</v>
      </c>
      <c r="V8" s="49">
        <v>41317</v>
      </c>
      <c r="W8" s="46">
        <v>312.119999999999</v>
      </c>
      <c r="X8" s="46">
        <f t="shared" si="6"/>
        <v>528.6712000000007</v>
      </c>
    </row>
    <row r="9" spans="1:24" ht="12.75">
      <c r="A9" s="1">
        <v>41318</v>
      </c>
      <c r="B9" t="s">
        <v>39</v>
      </c>
      <c r="C9" s="79" t="s">
        <v>42</v>
      </c>
      <c r="D9" s="80">
        <v>1437</v>
      </c>
      <c r="E9" s="86">
        <v>20.88</v>
      </c>
      <c r="F9" s="82">
        <v>41318</v>
      </c>
      <c r="G9" s="81">
        <v>20.9535</v>
      </c>
      <c r="H9" s="81">
        <f t="shared" si="0"/>
        <v>30004.559999999998</v>
      </c>
      <c r="I9" s="81">
        <f t="shared" si="1"/>
        <v>30110.1795</v>
      </c>
      <c r="J9" s="83">
        <f t="shared" si="2"/>
        <v>0</v>
      </c>
      <c r="K9" s="80">
        <f t="shared" si="3"/>
        <v>0</v>
      </c>
      <c r="L9" s="84">
        <f t="shared" si="4"/>
        <v>0.003520114942528759</v>
      </c>
      <c r="M9" s="53">
        <f t="shared" si="5"/>
        <v>105.6195000000007</v>
      </c>
      <c r="P9" s="19" t="s">
        <v>22</v>
      </c>
      <c r="Q9" s="40">
        <f>IF(Q6=0,0,Q7/Q6)</f>
        <v>0.4843630816170862</v>
      </c>
      <c r="R9" s="40">
        <f>IF(R6=0,0,R7/R6)</f>
        <v>0.47840172786177104</v>
      </c>
      <c r="S9" s="40">
        <f>IF(S6=0,0,S7/S6)</f>
        <v>0.4987012987012987</v>
      </c>
      <c r="V9" s="49">
        <v>41318</v>
      </c>
      <c r="W9" s="46">
        <v>105.6195000000007</v>
      </c>
      <c r="X9" s="46">
        <f t="shared" si="6"/>
        <v>634.2907000000014</v>
      </c>
    </row>
    <row r="10" spans="1:24" ht="12.75">
      <c r="A10" s="1">
        <v>41319</v>
      </c>
      <c r="B10" t="s">
        <v>44</v>
      </c>
      <c r="C10" s="78" t="s">
        <v>42</v>
      </c>
      <c r="D10" s="80">
        <v>125156</v>
      </c>
      <c r="E10" s="85">
        <v>0.2398</v>
      </c>
      <c r="F10" s="82">
        <v>41319</v>
      </c>
      <c r="G10" s="86">
        <v>0.238</v>
      </c>
      <c r="H10" s="81">
        <f aca="true" t="shared" si="7" ref="H10:H15">E10*D10</f>
        <v>30012.4088</v>
      </c>
      <c r="I10" s="81">
        <f aca="true" t="shared" si="8" ref="I10:I15">IF(F10&gt;0,G10*D10,0)</f>
        <v>29787.127999999997</v>
      </c>
      <c r="J10" s="83">
        <f aca="true" t="shared" si="9" ref="J10:J15">IF(F10&gt;0,F10-A10,0)</f>
        <v>0</v>
      </c>
      <c r="K10" s="80">
        <f aca="true" t="shared" si="10" ref="K10:K15">H10*J10</f>
        <v>0</v>
      </c>
      <c r="L10" s="84">
        <f aca="true" t="shared" si="11" ref="L10:L15">IF(F10&gt;0,IF(LEFT(UPPER(C10))="S",(H10-I10)/H10,(I10-H10)/H10),0)</f>
        <v>-0.007506255212677367</v>
      </c>
      <c r="M10" s="53">
        <f aca="true" t="shared" si="12" ref="M10:M15">(H10*L10)</f>
        <v>-225.2808000000041</v>
      </c>
      <c r="P10" s="19"/>
      <c r="Q10" s="17"/>
      <c r="R10" s="22"/>
      <c r="S10" s="22"/>
      <c r="V10" s="49">
        <v>41319</v>
      </c>
      <c r="W10" s="46">
        <v>-225.2808000000041</v>
      </c>
      <c r="X10" s="46">
        <f t="shared" si="6"/>
        <v>409.0098999999973</v>
      </c>
    </row>
    <row r="11" spans="1:24" ht="12.75">
      <c r="A11" s="1">
        <v>41320</v>
      </c>
      <c r="B11" t="s">
        <v>45</v>
      </c>
      <c r="C11" s="78" t="s">
        <v>46</v>
      </c>
      <c r="D11" s="80">
        <v>21352</v>
      </c>
      <c r="E11" s="86">
        <v>1.404</v>
      </c>
      <c r="F11" s="82">
        <v>41320</v>
      </c>
      <c r="G11" s="86">
        <v>1.413</v>
      </c>
      <c r="H11" s="81">
        <f t="shared" si="7"/>
        <v>29978.208</v>
      </c>
      <c r="I11" s="81">
        <f t="shared" si="8"/>
        <v>30170.376</v>
      </c>
      <c r="J11" s="83">
        <f t="shared" si="9"/>
        <v>0</v>
      </c>
      <c r="K11" s="80">
        <f t="shared" si="10"/>
        <v>0</v>
      </c>
      <c r="L11" s="84">
        <f t="shared" si="11"/>
        <v>-0.00641025641025646</v>
      </c>
      <c r="M11" s="53">
        <f t="shared" si="12"/>
        <v>-192.16800000000148</v>
      </c>
      <c r="P11" s="20" t="s">
        <v>23</v>
      </c>
      <c r="Q11" s="33">
        <f>MAX(R11,S11)</f>
        <v>2311.1462999999985</v>
      </c>
      <c r="R11" s="26">
        <v>1965.4399999999987</v>
      </c>
      <c r="S11" s="26">
        <v>2311.1462999999985</v>
      </c>
      <c r="V11" s="49">
        <v>41320</v>
      </c>
      <c r="W11" s="46">
        <v>-192.16800000000148</v>
      </c>
      <c r="X11" s="46">
        <f t="shared" si="6"/>
        <v>216.8418999999958</v>
      </c>
    </row>
    <row r="12" spans="1:24" ht="12.75">
      <c r="A12" s="1">
        <v>41323</v>
      </c>
      <c r="B12" t="s">
        <v>47</v>
      </c>
      <c r="C12" s="78" t="s">
        <v>42</v>
      </c>
      <c r="D12" s="80">
        <v>53908</v>
      </c>
      <c r="E12" s="85">
        <v>0.5565</v>
      </c>
      <c r="F12" s="82">
        <v>41323</v>
      </c>
      <c r="G12" s="81">
        <v>0.57</v>
      </c>
      <c r="H12" s="81">
        <f t="shared" si="7"/>
        <v>29999.802</v>
      </c>
      <c r="I12" s="81">
        <f t="shared" si="8"/>
        <v>30727.559999999998</v>
      </c>
      <c r="J12" s="83">
        <f t="shared" si="9"/>
        <v>0</v>
      </c>
      <c r="K12" s="80">
        <f t="shared" si="10"/>
        <v>0</v>
      </c>
      <c r="L12" s="84">
        <f t="shared" si="11"/>
        <v>0.024258760107816645</v>
      </c>
      <c r="M12" s="53">
        <f t="shared" si="12"/>
        <v>727.757999999998</v>
      </c>
      <c r="P12" s="23" t="s">
        <v>24</v>
      </c>
      <c r="Q12" s="34">
        <f>MIN(R12,S12)</f>
        <v>-433.2000000000007</v>
      </c>
      <c r="R12" s="25">
        <v>-433.2000000000007</v>
      </c>
      <c r="S12" s="25">
        <v>-345.9653999999973</v>
      </c>
      <c r="V12" s="49">
        <v>41323</v>
      </c>
      <c r="W12" s="46">
        <v>727.757999999998</v>
      </c>
      <c r="X12" s="46">
        <f t="shared" si="6"/>
        <v>944.5998999999938</v>
      </c>
    </row>
    <row r="13" spans="1:24" ht="12.75">
      <c r="A13" s="1">
        <v>41324</v>
      </c>
      <c r="B13" t="s">
        <v>48</v>
      </c>
      <c r="C13" s="78" t="s">
        <v>46</v>
      </c>
      <c r="D13" s="80">
        <v>6938</v>
      </c>
      <c r="E13" s="85">
        <v>4.3232</v>
      </c>
      <c r="F13" s="82">
        <v>41324</v>
      </c>
      <c r="G13" s="87">
        <v>4.3246</v>
      </c>
      <c r="H13" s="81">
        <f t="shared" si="7"/>
        <v>29994.3616</v>
      </c>
      <c r="I13" s="81">
        <f t="shared" si="8"/>
        <v>30004.074800000002</v>
      </c>
      <c r="J13" s="83">
        <f t="shared" si="9"/>
        <v>0</v>
      </c>
      <c r="K13" s="80">
        <f t="shared" si="10"/>
        <v>0</v>
      </c>
      <c r="L13" s="84">
        <f t="shared" si="11"/>
        <v>-0.0003238341968912571</v>
      </c>
      <c r="M13" s="53">
        <f t="shared" si="12"/>
        <v>-9.713200000001962</v>
      </c>
      <c r="P13" s="27" t="s">
        <v>25</v>
      </c>
      <c r="Q13" s="28">
        <f aca="true" t="shared" si="13" ref="Q13:S14">IF(Q7=0,0,Q3/Q7)</f>
        <v>318.75103544566934</v>
      </c>
      <c r="R13" s="28">
        <f t="shared" si="13"/>
        <v>314.5268744650113</v>
      </c>
      <c r="S13" s="28">
        <f t="shared" si="13"/>
        <v>328.497406875</v>
      </c>
      <c r="V13" s="49">
        <v>41324</v>
      </c>
      <c r="W13" s="46">
        <v>-9.713200000001962</v>
      </c>
      <c r="X13" s="46">
        <f t="shared" si="6"/>
        <v>934.8866999999918</v>
      </c>
    </row>
    <row r="14" spans="1:24" ht="12.75">
      <c r="A14" s="1">
        <v>41325</v>
      </c>
      <c r="B14" t="s">
        <v>48</v>
      </c>
      <c r="C14" s="79" t="s">
        <v>46</v>
      </c>
      <c r="D14" s="80">
        <v>6957</v>
      </c>
      <c r="E14" s="87">
        <v>4.31</v>
      </c>
      <c r="F14" s="82">
        <v>41325</v>
      </c>
      <c r="G14" s="87">
        <v>4.3257</v>
      </c>
      <c r="H14" s="81">
        <f t="shared" si="7"/>
        <v>29984.67</v>
      </c>
      <c r="I14" s="81">
        <f t="shared" si="8"/>
        <v>30093.894900000003</v>
      </c>
      <c r="J14" s="83">
        <f t="shared" si="9"/>
        <v>0</v>
      </c>
      <c r="K14" s="80">
        <f t="shared" si="10"/>
        <v>0</v>
      </c>
      <c r="L14" s="84">
        <f t="shared" si="11"/>
        <v>-0.003642691415313382</v>
      </c>
      <c r="M14" s="53">
        <f t="shared" si="12"/>
        <v>-109.22490000000471</v>
      </c>
      <c r="P14" s="29" t="s">
        <v>26</v>
      </c>
      <c r="Q14" s="42">
        <f t="shared" si="13"/>
        <v>-214.68981306360936</v>
      </c>
      <c r="R14" s="42">
        <f t="shared" si="13"/>
        <v>-217.11985143892338</v>
      </c>
      <c r="S14" s="42">
        <f t="shared" si="13"/>
        <v>-208.6084216891188</v>
      </c>
      <c r="V14" s="49">
        <v>41325</v>
      </c>
      <c r="W14" s="46">
        <v>-109.22490000000471</v>
      </c>
      <c r="X14" s="46">
        <f t="shared" si="6"/>
        <v>825.6617999999871</v>
      </c>
    </row>
    <row r="15" spans="1:24" ht="12.75">
      <c r="A15" s="1">
        <v>41326</v>
      </c>
      <c r="B15" t="s">
        <v>39</v>
      </c>
      <c r="C15" s="79" t="s">
        <v>42</v>
      </c>
      <c r="D15" s="80">
        <v>1471</v>
      </c>
      <c r="E15" s="87">
        <v>20.37</v>
      </c>
      <c r="F15" s="82">
        <v>41326</v>
      </c>
      <c r="G15" s="87">
        <v>20.4</v>
      </c>
      <c r="H15" s="81">
        <f t="shared" si="7"/>
        <v>29964.27</v>
      </c>
      <c r="I15" s="81">
        <f t="shared" si="8"/>
        <v>30008.399999999998</v>
      </c>
      <c r="J15" s="83">
        <f t="shared" si="9"/>
        <v>0</v>
      </c>
      <c r="K15" s="80">
        <f t="shared" si="10"/>
        <v>0</v>
      </c>
      <c r="L15" s="84">
        <f t="shared" si="11"/>
        <v>0.0014727540500735503</v>
      </c>
      <c r="M15" s="53">
        <f t="shared" si="12"/>
        <v>44.12999999999738</v>
      </c>
      <c r="P15" s="17" t="s">
        <v>27</v>
      </c>
      <c r="Q15" s="43">
        <f>IF(Q14=0,0,Q13/(-Q14))</f>
        <v>1.4847049838886777</v>
      </c>
      <c r="R15" s="43">
        <f>IF(R14=0,0,R13/(-R14))</f>
        <v>1.4486325058742446</v>
      </c>
      <c r="S15" s="43">
        <f>IF(S14=0,0,S13/(-S14))</f>
        <v>1.5747082702372734</v>
      </c>
      <c r="V15" s="49">
        <v>41326</v>
      </c>
      <c r="W15" s="46">
        <v>44.12999999999738</v>
      </c>
      <c r="X15" s="46">
        <f t="shared" si="6"/>
        <v>869.7917999999845</v>
      </c>
    </row>
    <row r="16" spans="1:24" ht="12.75">
      <c r="A16" s="1">
        <v>41327</v>
      </c>
      <c r="B16" t="s">
        <v>44</v>
      </c>
      <c r="C16" s="79" t="s">
        <v>46</v>
      </c>
      <c r="D16" s="80">
        <v>132042</v>
      </c>
      <c r="E16" s="87">
        <v>0.2271</v>
      </c>
      <c r="F16" s="82">
        <v>41327</v>
      </c>
      <c r="G16" s="85">
        <v>0.2295</v>
      </c>
      <c r="H16" s="81">
        <f aca="true" t="shared" si="14" ref="H16:H23">E16*D16</f>
        <v>29986.7382</v>
      </c>
      <c r="I16" s="81">
        <f aca="true" t="shared" si="15" ref="I16:I21">IF(F16&gt;0,G16*D16,0)</f>
        <v>30303.639000000003</v>
      </c>
      <c r="J16" s="83">
        <f aca="true" t="shared" si="16" ref="J16:J21">IF(F16&gt;0,F16-A16,0)</f>
        <v>0</v>
      </c>
      <c r="K16" s="80">
        <f aca="true" t="shared" si="17" ref="K16:K21">H16*J16</f>
        <v>0</v>
      </c>
      <c r="L16" s="84">
        <f aca="true" t="shared" si="18" ref="L16:L21">IF(F16&gt;0,IF(LEFT(UPPER(C16))="S",(H16-I16)/H16,(I16-H16)/H16),0)</f>
        <v>-0.010568031704095215</v>
      </c>
      <c r="M16" s="53">
        <f aca="true" t="shared" si="19" ref="M16:M21">(H16*L16)</f>
        <v>-316.9008000000031</v>
      </c>
      <c r="P16" s="14" t="s">
        <v>28</v>
      </c>
      <c r="Q16" s="30">
        <f>IF(Q6=0,0,Q2/Q6)</f>
        <v>43.68924018077811</v>
      </c>
      <c r="R16" s="30">
        <f>IF(R6=0,0,R2/R6)</f>
        <v>37.220860845572375</v>
      </c>
      <c r="S16" s="30">
        <f>IF(S6=0,0,S2/S6)</f>
        <v>59.24695255584435</v>
      </c>
      <c r="V16" s="1">
        <v>41327</v>
      </c>
      <c r="W16" s="46">
        <v>-316.9008000000031</v>
      </c>
      <c r="X16" s="46">
        <f t="shared" si="6"/>
        <v>552.8909999999814</v>
      </c>
    </row>
    <row r="17" spans="1:24" ht="12.75">
      <c r="A17" s="1">
        <v>41330</v>
      </c>
      <c r="B17" t="s">
        <v>41</v>
      </c>
      <c r="C17" s="78" t="s">
        <v>46</v>
      </c>
      <c r="D17" s="80">
        <v>50590</v>
      </c>
      <c r="E17" s="81">
        <v>0.5925</v>
      </c>
      <c r="F17" s="82">
        <v>41330</v>
      </c>
      <c r="G17" s="86">
        <v>0.5975</v>
      </c>
      <c r="H17" s="81">
        <f t="shared" si="14"/>
        <v>29974.575</v>
      </c>
      <c r="I17" s="81">
        <f t="shared" si="15"/>
        <v>30227.525</v>
      </c>
      <c r="J17" s="83">
        <f t="shared" si="16"/>
        <v>0</v>
      </c>
      <c r="K17" s="80">
        <f t="shared" si="17"/>
        <v>0</v>
      </c>
      <c r="L17" s="84">
        <f t="shared" si="18"/>
        <v>-0.008438818565400867</v>
      </c>
      <c r="M17" s="53">
        <f t="shared" si="19"/>
        <v>-252.9500000000007</v>
      </c>
      <c r="P17" s="17"/>
      <c r="Q17" s="17"/>
      <c r="R17" s="17"/>
      <c r="S17" s="17"/>
      <c r="V17" s="49">
        <v>41330</v>
      </c>
      <c r="W17" s="46">
        <v>-252.95000000000073</v>
      </c>
      <c r="X17" s="46">
        <f t="shared" si="6"/>
        <v>299.9409999999807</v>
      </c>
    </row>
    <row r="18" spans="1:24" ht="12.75">
      <c r="A18" s="1">
        <v>41331</v>
      </c>
      <c r="B18" t="s">
        <v>49</v>
      </c>
      <c r="C18" s="78" t="s">
        <v>42</v>
      </c>
      <c r="D18" s="80">
        <v>1954</v>
      </c>
      <c r="E18" s="85">
        <v>15.3632</v>
      </c>
      <c r="F18" s="82">
        <v>41331</v>
      </c>
      <c r="G18" s="81">
        <v>15.51</v>
      </c>
      <c r="H18" s="81">
        <f t="shared" si="14"/>
        <v>30019.6928</v>
      </c>
      <c r="I18" s="81">
        <f t="shared" si="15"/>
        <v>30306.54</v>
      </c>
      <c r="J18" s="83">
        <f t="shared" si="16"/>
        <v>0</v>
      </c>
      <c r="K18" s="80">
        <f t="shared" si="17"/>
        <v>0</v>
      </c>
      <c r="L18" s="84">
        <f t="shared" si="18"/>
        <v>0.00955530097896272</v>
      </c>
      <c r="M18" s="53">
        <f t="shared" si="19"/>
        <v>286.84720000000016</v>
      </c>
      <c r="P18" s="16" t="s">
        <v>29</v>
      </c>
      <c r="Q18" s="52">
        <f>IF(Q4=0,100,Q3/(-Q4))</f>
        <v>1.3946563088303405</v>
      </c>
      <c r="R18" s="52">
        <f>IF(R4=0,100,R3/(-R4))</f>
        <v>1.3286629401703736</v>
      </c>
      <c r="S18" s="52">
        <f>IF(S4=0,100,S3/(-S4))</f>
        <v>1.5665491600287904</v>
      </c>
      <c r="V18" s="1">
        <v>41331</v>
      </c>
      <c r="W18" s="46">
        <v>286.84720000000016</v>
      </c>
      <c r="X18" s="46">
        <f t="shared" si="6"/>
        <v>586.7881999999809</v>
      </c>
    </row>
    <row r="19" spans="1:24" ht="12.75">
      <c r="A19" s="1">
        <v>41332</v>
      </c>
      <c r="B19" t="s">
        <v>50</v>
      </c>
      <c r="C19" s="78" t="s">
        <v>46</v>
      </c>
      <c r="D19" s="80">
        <v>3297</v>
      </c>
      <c r="E19" s="86">
        <v>9.095</v>
      </c>
      <c r="F19" s="82">
        <v>41332</v>
      </c>
      <c r="G19" s="81">
        <v>9.18</v>
      </c>
      <c r="H19" s="81">
        <f t="shared" si="14"/>
        <v>29986.215000000004</v>
      </c>
      <c r="I19" s="81">
        <f t="shared" si="15"/>
        <v>30266.46</v>
      </c>
      <c r="J19" s="83">
        <f t="shared" si="16"/>
        <v>0</v>
      </c>
      <c r="K19" s="80">
        <f t="shared" si="17"/>
        <v>0</v>
      </c>
      <c r="L19" s="84">
        <f t="shared" si="18"/>
        <v>-0.009345794392523208</v>
      </c>
      <c r="M19" s="53">
        <f t="shared" si="19"/>
        <v>-280.24499999999534</v>
      </c>
      <c r="P19" s="17" t="s">
        <v>30</v>
      </c>
      <c r="Q19" s="39">
        <f>R19+S19</f>
        <v>0</v>
      </c>
      <c r="R19" s="39">
        <v>0</v>
      </c>
      <c r="S19" s="39">
        <v>0</v>
      </c>
      <c r="V19" s="49">
        <v>41332</v>
      </c>
      <c r="W19" s="46">
        <v>-280.24499999999534</v>
      </c>
      <c r="X19" s="46">
        <f t="shared" si="6"/>
        <v>306.5431999999855</v>
      </c>
    </row>
    <row r="20" spans="1:24" ht="12.75">
      <c r="A20" s="1">
        <v>41333</v>
      </c>
      <c r="B20" t="s">
        <v>48</v>
      </c>
      <c r="C20" s="78" t="s">
        <v>46</v>
      </c>
      <c r="D20" s="80">
        <v>7353</v>
      </c>
      <c r="E20" s="81">
        <v>4.078</v>
      </c>
      <c r="F20" s="82">
        <v>41333</v>
      </c>
      <c r="G20" s="85">
        <v>4.0659</v>
      </c>
      <c r="H20" s="81">
        <f t="shared" si="14"/>
        <v>29985.534000000003</v>
      </c>
      <c r="I20" s="81">
        <f t="shared" si="15"/>
        <v>29896.562700000002</v>
      </c>
      <c r="J20" s="83">
        <f t="shared" si="16"/>
        <v>0</v>
      </c>
      <c r="K20" s="80">
        <f t="shared" si="17"/>
        <v>0</v>
      </c>
      <c r="L20" s="84">
        <f t="shared" si="18"/>
        <v>0.0029671407552722276</v>
      </c>
      <c r="M20" s="53">
        <f t="shared" si="19"/>
        <v>88.97130000000107</v>
      </c>
      <c r="V20" s="49">
        <v>41333</v>
      </c>
      <c r="W20" s="46">
        <v>88.97130000000107</v>
      </c>
      <c r="X20" s="46">
        <f t="shared" si="6"/>
        <v>395.5144999999866</v>
      </c>
    </row>
    <row r="21" spans="1:24" ht="12.75">
      <c r="A21" s="1">
        <v>41334</v>
      </c>
      <c r="B21" t="s">
        <v>41</v>
      </c>
      <c r="C21" s="79" t="s">
        <v>46</v>
      </c>
      <c r="D21" s="87">
        <v>53667</v>
      </c>
      <c r="E21" s="85">
        <v>0.5585</v>
      </c>
      <c r="F21" s="82">
        <v>41334</v>
      </c>
      <c r="G21" s="86">
        <v>0.551</v>
      </c>
      <c r="H21" s="81">
        <f t="shared" si="14"/>
        <v>29973.0195</v>
      </c>
      <c r="I21" s="81">
        <f t="shared" si="15"/>
        <v>29570.517000000003</v>
      </c>
      <c r="J21" s="83">
        <f t="shared" si="16"/>
        <v>0</v>
      </c>
      <c r="K21" s="80">
        <f t="shared" si="17"/>
        <v>0</v>
      </c>
      <c r="L21" s="84">
        <f t="shared" si="18"/>
        <v>0.013428827215756327</v>
      </c>
      <c r="M21" s="53">
        <f t="shared" si="19"/>
        <v>402.50249999999505</v>
      </c>
      <c r="P21" s="50" t="s">
        <v>31</v>
      </c>
      <c r="Q21" s="51">
        <v>-57762.89463600013</v>
      </c>
      <c r="V21" s="49">
        <v>41334</v>
      </c>
      <c r="W21" s="46">
        <v>402.50249999999505</v>
      </c>
      <c r="X21" s="46">
        <f t="shared" si="6"/>
        <v>798.0169999999816</v>
      </c>
    </row>
    <row r="22" spans="1:24" ht="12.75">
      <c r="A22" s="1">
        <v>41337</v>
      </c>
      <c r="B22" t="s">
        <v>41</v>
      </c>
      <c r="C22" s="79" t="s">
        <v>42</v>
      </c>
      <c r="D22" s="87">
        <v>54995</v>
      </c>
      <c r="E22" s="86">
        <v>0.546</v>
      </c>
      <c r="F22" s="82">
        <v>41337</v>
      </c>
      <c r="G22" s="86">
        <v>0.546</v>
      </c>
      <c r="H22" s="81">
        <f t="shared" si="14"/>
        <v>30027.27</v>
      </c>
      <c r="I22" s="81">
        <f aca="true" t="shared" si="20" ref="I22:I27">IF(F22&gt;0,G22*D22,0)</f>
        <v>30027.27</v>
      </c>
      <c r="J22" s="83">
        <f aca="true" t="shared" si="21" ref="J22:J27">IF(F22&gt;0,F22-A22,0)</f>
        <v>0</v>
      </c>
      <c r="K22" s="80">
        <f aca="true" t="shared" si="22" ref="K22:K27">H22*J22</f>
        <v>0</v>
      </c>
      <c r="L22" s="84">
        <f aca="true" t="shared" si="23" ref="L22:L27">IF(F22&gt;0,IF(LEFT(UPPER(C22))="S",(H22-I22)/H22,(I22-H22)/H22),0)</f>
        <v>0</v>
      </c>
      <c r="M22" s="53">
        <f aca="true" t="shared" si="24" ref="M22:M27">(H22*L22)</f>
        <v>0</v>
      </c>
      <c r="P22" s="17" t="s">
        <v>35</v>
      </c>
      <c r="Q22" s="35">
        <v>57762.89463600013</v>
      </c>
      <c r="V22" s="49">
        <v>41337</v>
      </c>
      <c r="W22" s="46">
        <v>0</v>
      </c>
      <c r="X22" s="46">
        <f t="shared" si="6"/>
        <v>0</v>
      </c>
    </row>
    <row r="23" spans="1:24" ht="12.75">
      <c r="A23" s="1">
        <v>41338</v>
      </c>
      <c r="B23" t="s">
        <v>51</v>
      </c>
      <c r="C23" s="79" t="s">
        <v>46</v>
      </c>
      <c r="D23" s="87">
        <v>1794</v>
      </c>
      <c r="E23" s="81">
        <v>16.72</v>
      </c>
      <c r="F23" s="82">
        <v>41338</v>
      </c>
      <c r="G23" s="86">
        <v>16.79</v>
      </c>
      <c r="H23" s="81">
        <f t="shared" si="14"/>
        <v>29995.679999999997</v>
      </c>
      <c r="I23" s="81">
        <f t="shared" si="20"/>
        <v>30121.26</v>
      </c>
      <c r="J23" s="83">
        <f t="shared" si="21"/>
        <v>0</v>
      </c>
      <c r="K23" s="80">
        <f t="shared" si="22"/>
        <v>0</v>
      </c>
      <c r="L23" s="84">
        <f t="shared" si="23"/>
        <v>-0.004186602870813455</v>
      </c>
      <c r="M23" s="53">
        <f t="shared" si="24"/>
        <v>-125.58000000000173</v>
      </c>
      <c r="V23" s="49">
        <v>41338</v>
      </c>
      <c r="W23" s="46">
        <v>-125.58000000000175</v>
      </c>
      <c r="X23" s="46">
        <v>672.44</v>
      </c>
    </row>
    <row r="24" spans="1:24" ht="12.75">
      <c r="A24" s="1">
        <v>41339</v>
      </c>
      <c r="B24" t="s">
        <v>52</v>
      </c>
      <c r="C24" s="78" t="s">
        <v>42</v>
      </c>
      <c r="D24" s="80">
        <v>19737</v>
      </c>
      <c r="E24" s="86">
        <v>1.52</v>
      </c>
      <c r="F24" s="82">
        <v>41339</v>
      </c>
      <c r="G24" s="85">
        <v>1.5021</v>
      </c>
      <c r="H24" s="81">
        <f aca="true" t="shared" si="25" ref="H24:H29">E24*D24</f>
        <v>30000.24</v>
      </c>
      <c r="I24" s="81">
        <f t="shared" si="20"/>
        <v>29646.9477</v>
      </c>
      <c r="J24" s="83">
        <f t="shared" si="21"/>
        <v>0</v>
      </c>
      <c r="K24" s="80">
        <f t="shared" si="22"/>
        <v>0</v>
      </c>
      <c r="L24" s="84">
        <f t="shared" si="23"/>
        <v>-0.011776315789473716</v>
      </c>
      <c r="M24" s="53">
        <f t="shared" si="24"/>
        <v>-353.292300000001</v>
      </c>
      <c r="V24" s="49">
        <v>41339</v>
      </c>
      <c r="W24" s="46">
        <v>-353.292300000001</v>
      </c>
      <c r="X24" s="46">
        <f t="shared" si="6"/>
        <v>319.1476999999991</v>
      </c>
    </row>
    <row r="25" spans="1:24" ht="12.75">
      <c r="A25" s="1">
        <v>41340</v>
      </c>
      <c r="B25" t="s">
        <v>47</v>
      </c>
      <c r="C25" s="78" t="s">
        <v>42</v>
      </c>
      <c r="D25" s="80">
        <v>60790</v>
      </c>
      <c r="E25" s="85">
        <v>0.4938</v>
      </c>
      <c r="F25" s="82">
        <v>41340</v>
      </c>
      <c r="G25" s="85">
        <v>0.4984</v>
      </c>
      <c r="H25" s="81">
        <f t="shared" si="25"/>
        <v>30018.102000000003</v>
      </c>
      <c r="I25" s="81">
        <f t="shared" si="20"/>
        <v>30297.736</v>
      </c>
      <c r="J25" s="83">
        <f t="shared" si="21"/>
        <v>0</v>
      </c>
      <c r="K25" s="80">
        <f t="shared" si="22"/>
        <v>0</v>
      </c>
      <c r="L25" s="84">
        <f t="shared" si="23"/>
        <v>0.009315512353179364</v>
      </c>
      <c r="M25" s="53">
        <f t="shared" si="24"/>
        <v>279.6339999999982</v>
      </c>
      <c r="V25" s="49">
        <v>41340</v>
      </c>
      <c r="W25" s="46">
        <v>279.6339999999982</v>
      </c>
      <c r="X25" s="46">
        <f t="shared" si="6"/>
        <v>598.7816999999973</v>
      </c>
    </row>
    <row r="26" spans="1:24" ht="12.75">
      <c r="A26" s="1">
        <v>41341</v>
      </c>
      <c r="B26" t="s">
        <v>53</v>
      </c>
      <c r="C26" s="79" t="s">
        <v>46</v>
      </c>
      <c r="D26" s="87">
        <v>8636</v>
      </c>
      <c r="E26" s="85">
        <v>3.4708</v>
      </c>
      <c r="F26" s="82">
        <v>41341</v>
      </c>
      <c r="G26" s="85">
        <v>3.4917</v>
      </c>
      <c r="H26" s="81">
        <f t="shared" si="25"/>
        <v>29973.8288</v>
      </c>
      <c r="I26" s="81">
        <f t="shared" si="20"/>
        <v>30154.3212</v>
      </c>
      <c r="J26" s="83">
        <f t="shared" si="21"/>
        <v>0</v>
      </c>
      <c r="K26" s="80">
        <f t="shared" si="22"/>
        <v>0</v>
      </c>
      <c r="L26" s="84">
        <f t="shared" si="23"/>
        <v>-0.006021666474587964</v>
      </c>
      <c r="M26" s="53">
        <f t="shared" si="24"/>
        <v>-180.49239999999918</v>
      </c>
      <c r="V26" s="49">
        <v>41341</v>
      </c>
      <c r="W26" s="46">
        <v>-180.49239999999918</v>
      </c>
      <c r="X26" s="46">
        <f t="shared" si="6"/>
        <v>418.2892999999981</v>
      </c>
    </row>
    <row r="27" spans="1:24" ht="12.75">
      <c r="A27" s="1">
        <v>41344</v>
      </c>
      <c r="B27" t="s">
        <v>54</v>
      </c>
      <c r="C27" s="78" t="s">
        <v>46</v>
      </c>
      <c r="D27" s="80">
        <v>2394</v>
      </c>
      <c r="E27" s="81">
        <v>12.52</v>
      </c>
      <c r="F27" s="82">
        <v>41344</v>
      </c>
      <c r="G27" s="81">
        <v>12.07</v>
      </c>
      <c r="H27" s="81">
        <f t="shared" si="25"/>
        <v>29972.879999999997</v>
      </c>
      <c r="I27" s="81">
        <f t="shared" si="20"/>
        <v>28895.58</v>
      </c>
      <c r="J27" s="83">
        <f t="shared" si="21"/>
        <v>0</v>
      </c>
      <c r="K27" s="80">
        <f t="shared" si="22"/>
        <v>0</v>
      </c>
      <c r="L27" s="84">
        <f t="shared" si="23"/>
        <v>0.03594249201277941</v>
      </c>
      <c r="M27" s="53">
        <f t="shared" si="24"/>
        <v>1077.2999999999956</v>
      </c>
      <c r="V27" s="49">
        <v>41344</v>
      </c>
      <c r="W27" s="46">
        <v>1077.2999999999956</v>
      </c>
      <c r="X27" s="46">
        <f t="shared" si="6"/>
        <v>1495.5892999999937</v>
      </c>
    </row>
    <row r="28" spans="1:24" ht="12.75">
      <c r="A28" s="1">
        <v>41345</v>
      </c>
      <c r="B28" t="s">
        <v>44</v>
      </c>
      <c r="C28" s="78" t="s">
        <v>42</v>
      </c>
      <c r="D28" s="80">
        <v>140318</v>
      </c>
      <c r="E28" s="81">
        <v>0.2139</v>
      </c>
      <c r="F28" s="82">
        <v>41345</v>
      </c>
      <c r="G28" s="81">
        <v>0.2117</v>
      </c>
      <c r="H28" s="81">
        <f t="shared" si="25"/>
        <v>30014.020200000003</v>
      </c>
      <c r="I28" s="81">
        <f aca="true" t="shared" si="26" ref="I28:I33">IF(F28&gt;0,G28*D28,0)</f>
        <v>29705.3206</v>
      </c>
      <c r="J28" s="83">
        <f aca="true" t="shared" si="27" ref="J28:J33">IF(F28&gt;0,F28-A28,0)</f>
        <v>0</v>
      </c>
      <c r="K28" s="80">
        <f aca="true" t="shared" si="28" ref="K28:K33">H28*J28</f>
        <v>0</v>
      </c>
      <c r="L28" s="84">
        <f aca="true" t="shared" si="29" ref="L28:L33">IF(F28&gt;0,IF(LEFT(UPPER(C28))="S",(H28-I28)/H28,(I28-H28)/H28),0)</f>
        <v>-0.010285179990649955</v>
      </c>
      <c r="M28" s="53">
        <f aca="true" t="shared" si="30" ref="M28:M33">(H28*L28)</f>
        <v>-308.69960000000356</v>
      </c>
      <c r="V28" s="49">
        <v>41345</v>
      </c>
      <c r="W28" s="46">
        <v>-308.69960000000356</v>
      </c>
      <c r="X28" s="46">
        <f t="shared" si="6"/>
        <v>1186.8896999999902</v>
      </c>
    </row>
    <row r="29" spans="1:24" ht="12.75">
      <c r="A29" s="1">
        <v>41346</v>
      </c>
      <c r="B29" t="s">
        <v>55</v>
      </c>
      <c r="C29" s="78" t="s">
        <v>42</v>
      </c>
      <c r="D29" s="80">
        <v>23772</v>
      </c>
      <c r="E29" s="86">
        <v>1.262</v>
      </c>
      <c r="F29" s="82">
        <v>41346</v>
      </c>
      <c r="G29" s="81">
        <v>1.262</v>
      </c>
      <c r="H29" s="81">
        <f t="shared" si="25"/>
        <v>30000.264</v>
      </c>
      <c r="I29" s="81">
        <f t="shared" si="26"/>
        <v>30000.264</v>
      </c>
      <c r="J29" s="83">
        <f t="shared" si="27"/>
        <v>0</v>
      </c>
      <c r="K29" s="80">
        <f t="shared" si="28"/>
        <v>0</v>
      </c>
      <c r="L29" s="84">
        <f t="shared" si="29"/>
        <v>0</v>
      </c>
      <c r="M29" s="53">
        <f t="shared" si="30"/>
        <v>0</v>
      </c>
      <c r="V29" s="49">
        <v>41346</v>
      </c>
      <c r="W29" s="46">
        <v>0</v>
      </c>
      <c r="X29" s="46">
        <f t="shared" si="6"/>
        <v>0</v>
      </c>
    </row>
    <row r="30" spans="1:24" ht="12.75">
      <c r="A30" s="1">
        <v>41347</v>
      </c>
      <c r="B30" t="s">
        <v>40</v>
      </c>
      <c r="C30" s="78" t="s">
        <v>46</v>
      </c>
      <c r="D30" s="80">
        <v>11416</v>
      </c>
      <c r="E30" s="88">
        <v>2.63</v>
      </c>
      <c r="F30" s="82">
        <v>41347</v>
      </c>
      <c r="G30" s="81">
        <v>2.63</v>
      </c>
      <c r="H30" s="81">
        <f aca="true" t="shared" si="31" ref="H30:H68">E30*D30</f>
        <v>30024.079999999998</v>
      </c>
      <c r="I30" s="81">
        <f t="shared" si="26"/>
        <v>30024.079999999998</v>
      </c>
      <c r="J30" s="83">
        <f t="shared" si="27"/>
        <v>0</v>
      </c>
      <c r="K30" s="80">
        <f t="shared" si="28"/>
        <v>0</v>
      </c>
      <c r="L30" s="84">
        <f t="shared" si="29"/>
        <v>0</v>
      </c>
      <c r="M30" s="53">
        <f t="shared" si="30"/>
        <v>0</v>
      </c>
      <c r="V30" s="49">
        <v>41347</v>
      </c>
      <c r="W30" s="46">
        <v>0</v>
      </c>
      <c r="X30" s="46">
        <f t="shared" si="6"/>
        <v>0</v>
      </c>
    </row>
    <row r="31" spans="1:24" ht="12.75">
      <c r="A31" s="1">
        <v>41348</v>
      </c>
      <c r="B31" t="s">
        <v>56</v>
      </c>
      <c r="C31" s="78" t="s">
        <v>46</v>
      </c>
      <c r="D31" s="80">
        <v>2239</v>
      </c>
      <c r="E31" s="81">
        <v>13.4</v>
      </c>
      <c r="F31" s="82">
        <v>41348</v>
      </c>
      <c r="G31" s="81">
        <v>12.94</v>
      </c>
      <c r="H31" s="81">
        <f t="shared" si="31"/>
        <v>30002.600000000002</v>
      </c>
      <c r="I31" s="81">
        <f t="shared" si="26"/>
        <v>28972.66</v>
      </c>
      <c r="J31" s="83">
        <f t="shared" si="27"/>
        <v>0</v>
      </c>
      <c r="K31" s="80">
        <f t="shared" si="28"/>
        <v>0</v>
      </c>
      <c r="L31" s="84">
        <f t="shared" si="29"/>
        <v>0.0343283582089553</v>
      </c>
      <c r="M31" s="53">
        <f t="shared" si="30"/>
        <v>1029.9400000000023</v>
      </c>
      <c r="V31" s="49">
        <v>41348</v>
      </c>
      <c r="W31" s="46">
        <v>1029.9400000000023</v>
      </c>
      <c r="X31" s="46">
        <v>2216.83</v>
      </c>
    </row>
    <row r="32" spans="1:24" ht="12.75">
      <c r="A32" s="1">
        <v>41351</v>
      </c>
      <c r="B32" t="s">
        <v>57</v>
      </c>
      <c r="C32" s="78" t="s">
        <v>42</v>
      </c>
      <c r="D32" s="80">
        <v>5164</v>
      </c>
      <c r="E32" s="86">
        <v>5.815</v>
      </c>
      <c r="F32" s="82">
        <v>41351</v>
      </c>
      <c r="G32" s="81">
        <v>6.12</v>
      </c>
      <c r="H32" s="81">
        <f t="shared" si="31"/>
        <v>30028.660000000003</v>
      </c>
      <c r="I32" s="81">
        <f t="shared" si="26"/>
        <v>31603.68</v>
      </c>
      <c r="J32" s="83">
        <f t="shared" si="27"/>
        <v>0</v>
      </c>
      <c r="K32" s="80">
        <f t="shared" si="28"/>
        <v>0</v>
      </c>
      <c r="L32" s="84">
        <f t="shared" si="29"/>
        <v>0.052450558899397995</v>
      </c>
      <c r="M32" s="53">
        <f t="shared" si="30"/>
        <v>1575.0199999999968</v>
      </c>
      <c r="V32" s="49">
        <v>41351</v>
      </c>
      <c r="W32" s="46">
        <v>1575.0199999999968</v>
      </c>
      <c r="X32" s="46">
        <f t="shared" si="6"/>
        <v>3791.8499999999967</v>
      </c>
    </row>
    <row r="33" spans="1:24" ht="12.75">
      <c r="A33" s="1">
        <v>41352</v>
      </c>
      <c r="B33" t="s">
        <v>58</v>
      </c>
      <c r="C33" s="78" t="s">
        <v>42</v>
      </c>
      <c r="D33" s="80">
        <v>62762</v>
      </c>
      <c r="E33" s="81">
        <v>0.4783</v>
      </c>
      <c r="F33" s="82">
        <v>41352</v>
      </c>
      <c r="G33" s="81">
        <v>0.4746</v>
      </c>
      <c r="H33" s="81">
        <f t="shared" si="31"/>
        <v>30019.0646</v>
      </c>
      <c r="I33" s="81">
        <f t="shared" si="26"/>
        <v>29786.8452</v>
      </c>
      <c r="J33" s="83">
        <f t="shared" si="27"/>
        <v>0</v>
      </c>
      <c r="K33" s="80">
        <f t="shared" si="28"/>
        <v>0</v>
      </c>
      <c r="L33" s="84">
        <f t="shared" si="29"/>
        <v>-0.007735730712941727</v>
      </c>
      <c r="M33" s="53">
        <f t="shared" si="30"/>
        <v>-232.21940000000177</v>
      </c>
      <c r="V33" s="1">
        <v>41352</v>
      </c>
      <c r="W33" s="46">
        <v>-232.21940000000177</v>
      </c>
      <c r="X33" s="46">
        <f t="shared" si="6"/>
        <v>3559.630599999995</v>
      </c>
    </row>
    <row r="34" spans="1:24" ht="12.75">
      <c r="A34" s="1">
        <v>41353</v>
      </c>
      <c r="B34" t="s">
        <v>44</v>
      </c>
      <c r="C34" s="78" t="s">
        <v>46</v>
      </c>
      <c r="D34" s="80">
        <v>151515</v>
      </c>
      <c r="E34" s="81">
        <v>0.1979</v>
      </c>
      <c r="F34" s="82">
        <v>41353</v>
      </c>
      <c r="G34" s="81">
        <v>0.198</v>
      </c>
      <c r="H34" s="81">
        <f t="shared" si="31"/>
        <v>29984.818499999998</v>
      </c>
      <c r="I34" s="81">
        <f aca="true" t="shared" si="32" ref="I34:I64">IF(F34&gt;0,G34*D34,0)</f>
        <v>29999.97</v>
      </c>
      <c r="J34" s="83">
        <f aca="true" t="shared" si="33" ref="J34:J64">IF(F34&gt;0,F34-A34,0)</f>
        <v>0</v>
      </c>
      <c r="K34" s="80">
        <f aca="true" t="shared" si="34" ref="K34:K64">H34*J34</f>
        <v>0</v>
      </c>
      <c r="L34" s="84">
        <f aca="true" t="shared" si="35" ref="L34:L64">IF(F34&gt;0,IF(LEFT(UPPER(C34))="S",(H34-I34)/H34,(I34-H34)/H34),0)</f>
        <v>-0.0005053057099546419</v>
      </c>
      <c r="M34" s="53">
        <f aca="true" t="shared" si="36" ref="M34:M64">(H34*L34)</f>
        <v>-15.15150000000358</v>
      </c>
      <c r="V34" s="49">
        <v>41353</v>
      </c>
      <c r="W34" s="46">
        <v>-15.15150000000358</v>
      </c>
      <c r="X34" s="46">
        <f t="shared" si="6"/>
        <v>3544.4790999999914</v>
      </c>
    </row>
    <row r="35" spans="1:24" ht="12.75">
      <c r="A35" s="1">
        <v>41354</v>
      </c>
      <c r="B35" t="s">
        <v>59</v>
      </c>
      <c r="C35" s="78" t="s">
        <v>42</v>
      </c>
      <c r="D35" s="80">
        <v>6399</v>
      </c>
      <c r="E35" s="81">
        <v>4.6901</v>
      </c>
      <c r="F35" s="82">
        <v>41354</v>
      </c>
      <c r="G35" s="81">
        <v>4.628</v>
      </c>
      <c r="H35" s="81">
        <f t="shared" si="31"/>
        <v>30011.9499</v>
      </c>
      <c r="I35" s="81">
        <f t="shared" si="32"/>
        <v>29614.572</v>
      </c>
      <c r="J35" s="83">
        <f t="shared" si="33"/>
        <v>0</v>
      </c>
      <c r="K35" s="80">
        <f t="shared" si="34"/>
        <v>0</v>
      </c>
      <c r="L35" s="84">
        <f t="shared" si="35"/>
        <v>-0.01324065584955543</v>
      </c>
      <c r="M35" s="53">
        <f t="shared" si="36"/>
        <v>-397.3778999999995</v>
      </c>
      <c r="V35" s="49">
        <v>41354</v>
      </c>
      <c r="W35" s="46">
        <v>-397.3778999999995</v>
      </c>
      <c r="X35" s="46">
        <f t="shared" si="6"/>
        <v>3147.101199999992</v>
      </c>
    </row>
    <row r="36" spans="1:24" ht="12.75">
      <c r="A36" s="1">
        <v>41358</v>
      </c>
      <c r="B36" t="s">
        <v>58</v>
      </c>
      <c r="C36" s="78" t="s">
        <v>42</v>
      </c>
      <c r="D36" s="80">
        <v>61112</v>
      </c>
      <c r="E36" s="86">
        <v>0.4909</v>
      </c>
      <c r="F36" s="82">
        <v>41358</v>
      </c>
      <c r="G36" s="86">
        <v>0.495</v>
      </c>
      <c r="H36" s="81">
        <f t="shared" si="31"/>
        <v>29999.8808</v>
      </c>
      <c r="I36" s="81">
        <f t="shared" si="32"/>
        <v>30250.44</v>
      </c>
      <c r="J36" s="83">
        <f t="shared" si="33"/>
        <v>0</v>
      </c>
      <c r="K36" s="80">
        <f t="shared" si="34"/>
        <v>0</v>
      </c>
      <c r="L36" s="84">
        <f t="shared" si="35"/>
        <v>0.008352006518639224</v>
      </c>
      <c r="M36" s="53">
        <f t="shared" si="36"/>
        <v>250.5591999999997</v>
      </c>
      <c r="V36" s="49">
        <v>41358</v>
      </c>
      <c r="W36" s="46">
        <v>250.5591999999997</v>
      </c>
      <c r="X36" s="46">
        <f t="shared" si="6"/>
        <v>3397.6603999999916</v>
      </c>
    </row>
    <row r="37" spans="1:24" ht="12.75">
      <c r="A37" s="1">
        <v>41359</v>
      </c>
      <c r="B37" t="s">
        <v>52</v>
      </c>
      <c r="C37" s="78" t="s">
        <v>42</v>
      </c>
      <c r="D37" s="80">
        <v>19280</v>
      </c>
      <c r="E37" s="81">
        <v>1.558</v>
      </c>
      <c r="F37" s="82">
        <v>41359</v>
      </c>
      <c r="G37" s="81">
        <v>1.5401</v>
      </c>
      <c r="H37" s="81">
        <f t="shared" si="31"/>
        <v>30038.24</v>
      </c>
      <c r="I37" s="81">
        <f t="shared" si="32"/>
        <v>29693.128</v>
      </c>
      <c r="J37" s="83">
        <f t="shared" si="33"/>
        <v>0</v>
      </c>
      <c r="K37" s="80">
        <f t="shared" si="34"/>
        <v>0</v>
      </c>
      <c r="L37" s="84">
        <f t="shared" si="35"/>
        <v>-0.011489088575096309</v>
      </c>
      <c r="M37" s="61">
        <f t="shared" si="36"/>
        <v>-345.112000000001</v>
      </c>
      <c r="V37" s="49">
        <v>41359</v>
      </c>
      <c r="W37" s="46">
        <v>-345.112000000001</v>
      </c>
      <c r="X37" s="46">
        <f t="shared" si="6"/>
        <v>3052.5483999999906</v>
      </c>
    </row>
    <row r="38" spans="1:24" ht="12.75">
      <c r="A38" s="1">
        <v>41360</v>
      </c>
      <c r="B38" t="s">
        <v>52</v>
      </c>
      <c r="C38" s="78" t="s">
        <v>46</v>
      </c>
      <c r="D38" s="80">
        <v>17986</v>
      </c>
      <c r="E38" s="81">
        <v>1.6689</v>
      </c>
      <c r="F38" s="82">
        <v>41360</v>
      </c>
      <c r="G38" s="81">
        <v>1.6832</v>
      </c>
      <c r="H38" s="81">
        <f t="shared" si="31"/>
        <v>30016.8354</v>
      </c>
      <c r="I38" s="81">
        <f t="shared" si="32"/>
        <v>30274.035200000002</v>
      </c>
      <c r="J38" s="83">
        <f t="shared" si="33"/>
        <v>0</v>
      </c>
      <c r="K38" s="80">
        <f t="shared" si="34"/>
        <v>0</v>
      </c>
      <c r="L38" s="84">
        <f t="shared" si="35"/>
        <v>-0.008568518185631325</v>
      </c>
      <c r="M38" s="61">
        <f t="shared" si="36"/>
        <v>-257.19980000000214</v>
      </c>
      <c r="V38" s="49">
        <v>41360</v>
      </c>
      <c r="W38" s="46">
        <v>-257.19980000000214</v>
      </c>
      <c r="X38" s="46">
        <f t="shared" si="6"/>
        <v>2795.3485999999884</v>
      </c>
    </row>
    <row r="39" spans="1:24" ht="12.75">
      <c r="A39" s="1">
        <v>41361</v>
      </c>
      <c r="B39" t="s">
        <v>52</v>
      </c>
      <c r="C39" s="79" t="s">
        <v>46</v>
      </c>
      <c r="D39" s="80">
        <v>18450</v>
      </c>
      <c r="E39" s="86">
        <v>1.625</v>
      </c>
      <c r="F39" s="82">
        <v>41361</v>
      </c>
      <c r="G39" s="86">
        <v>1.6187</v>
      </c>
      <c r="H39" s="81">
        <f t="shared" si="31"/>
        <v>29981.25</v>
      </c>
      <c r="I39" s="81">
        <f t="shared" si="32"/>
        <v>29865.015</v>
      </c>
      <c r="J39" s="83">
        <f t="shared" si="33"/>
        <v>0</v>
      </c>
      <c r="K39" s="80">
        <f t="shared" si="34"/>
        <v>0</v>
      </c>
      <c r="L39" s="84">
        <f t="shared" si="35"/>
        <v>0.0038769230769230964</v>
      </c>
      <c r="M39" s="53">
        <f t="shared" si="36"/>
        <v>116.23500000000058</v>
      </c>
      <c r="V39" s="49">
        <v>41361</v>
      </c>
      <c r="W39" s="46">
        <v>116.23500000000058</v>
      </c>
      <c r="X39" s="46">
        <f t="shared" si="6"/>
        <v>2911.583599999989</v>
      </c>
    </row>
    <row r="40" spans="1:24" ht="12.75">
      <c r="A40" s="1">
        <v>41366</v>
      </c>
      <c r="B40" t="s">
        <v>60</v>
      </c>
      <c r="C40" s="79" t="s">
        <v>42</v>
      </c>
      <c r="D40" s="80">
        <v>1376</v>
      </c>
      <c r="E40" s="81">
        <v>21.8087</v>
      </c>
      <c r="F40" s="82">
        <v>41366</v>
      </c>
      <c r="G40" s="81">
        <v>22.26</v>
      </c>
      <c r="H40" s="81">
        <f t="shared" si="31"/>
        <v>30008.771200000003</v>
      </c>
      <c r="I40" s="81">
        <f t="shared" si="32"/>
        <v>30629.760000000002</v>
      </c>
      <c r="J40" s="83">
        <f t="shared" si="33"/>
        <v>0</v>
      </c>
      <c r="K40" s="80">
        <f t="shared" si="34"/>
        <v>0</v>
      </c>
      <c r="L40" s="84">
        <f t="shared" si="35"/>
        <v>0.020693576416751083</v>
      </c>
      <c r="M40" s="61">
        <f t="shared" si="36"/>
        <v>620.9887999999992</v>
      </c>
      <c r="V40" s="49">
        <v>41366</v>
      </c>
      <c r="W40" s="46">
        <v>620.9887999999992</v>
      </c>
      <c r="X40" s="46">
        <f t="shared" si="6"/>
        <v>3532.572399999988</v>
      </c>
    </row>
    <row r="41" spans="1:24" ht="12.75">
      <c r="A41" s="1">
        <v>41367</v>
      </c>
      <c r="B41" t="s">
        <v>61</v>
      </c>
      <c r="C41" s="79" t="s">
        <v>42</v>
      </c>
      <c r="D41" s="80">
        <v>745</v>
      </c>
      <c r="E41" s="81">
        <v>40.3</v>
      </c>
      <c r="F41" s="82">
        <v>41367</v>
      </c>
      <c r="G41" s="81">
        <v>39.9363</v>
      </c>
      <c r="H41" s="81">
        <f t="shared" si="31"/>
        <v>30023.499999999996</v>
      </c>
      <c r="I41" s="81">
        <f t="shared" si="32"/>
        <v>29752.543500000003</v>
      </c>
      <c r="J41" s="83">
        <f t="shared" si="33"/>
        <v>0</v>
      </c>
      <c r="K41" s="80">
        <f t="shared" si="34"/>
        <v>0</v>
      </c>
      <c r="L41" s="84">
        <f t="shared" si="35"/>
        <v>-0.009024813895781403</v>
      </c>
      <c r="M41" s="61">
        <f t="shared" si="36"/>
        <v>-270.95649999999296</v>
      </c>
      <c r="V41" s="49">
        <v>41367</v>
      </c>
      <c r="W41" s="46">
        <v>-270.95649999999296</v>
      </c>
      <c r="X41" s="46">
        <f t="shared" si="6"/>
        <v>3261.6158999999952</v>
      </c>
    </row>
    <row r="42" spans="1:24" ht="12.75">
      <c r="A42" s="1">
        <v>41368</v>
      </c>
      <c r="B42" t="s">
        <v>62</v>
      </c>
      <c r="C42" s="79" t="s">
        <v>42</v>
      </c>
      <c r="D42" s="80">
        <v>55198</v>
      </c>
      <c r="E42" s="81">
        <v>0.5436</v>
      </c>
      <c r="F42" s="82">
        <v>41368</v>
      </c>
      <c r="G42" s="81">
        <v>0.5445</v>
      </c>
      <c r="H42" s="81">
        <f t="shared" si="31"/>
        <v>30005.6328</v>
      </c>
      <c r="I42" s="81">
        <f t="shared" si="32"/>
        <v>30055.310999999998</v>
      </c>
      <c r="J42" s="83">
        <f t="shared" si="33"/>
        <v>0</v>
      </c>
      <c r="K42" s="80">
        <f t="shared" si="34"/>
        <v>0</v>
      </c>
      <c r="L42" s="84">
        <f t="shared" si="35"/>
        <v>0.0016556291390727967</v>
      </c>
      <c r="M42" s="61">
        <f t="shared" si="36"/>
        <v>49.67819999999847</v>
      </c>
      <c r="V42" s="49">
        <v>41368</v>
      </c>
      <c r="W42" s="46">
        <v>49.67819999999847</v>
      </c>
      <c r="X42" s="46">
        <f t="shared" si="6"/>
        <v>3311.2940999999937</v>
      </c>
    </row>
    <row r="43" spans="1:24" ht="12.75">
      <c r="A43" s="1">
        <v>41369</v>
      </c>
      <c r="B43" t="s">
        <v>61</v>
      </c>
      <c r="C43" s="79" t="s">
        <v>46</v>
      </c>
      <c r="D43" s="80">
        <v>772</v>
      </c>
      <c r="E43" s="81">
        <v>38.8369</v>
      </c>
      <c r="F43" s="82">
        <v>41369</v>
      </c>
      <c r="G43" s="81">
        <v>38.42</v>
      </c>
      <c r="H43" s="81">
        <f t="shared" si="31"/>
        <v>29982.0868</v>
      </c>
      <c r="I43" s="81">
        <f t="shared" si="32"/>
        <v>29660.24</v>
      </c>
      <c r="J43" s="83">
        <f t="shared" si="33"/>
        <v>0</v>
      </c>
      <c r="K43" s="80">
        <f t="shared" si="34"/>
        <v>0</v>
      </c>
      <c r="L43" s="84">
        <f t="shared" si="35"/>
        <v>0.01073463638961913</v>
      </c>
      <c r="M43" s="61">
        <f t="shared" si="36"/>
        <v>321.84679999999935</v>
      </c>
      <c r="V43" s="1">
        <v>41369</v>
      </c>
      <c r="W43" s="46">
        <v>321.84679999999935</v>
      </c>
      <c r="X43" s="46">
        <f t="shared" si="6"/>
        <v>3633.140899999993</v>
      </c>
    </row>
    <row r="44" spans="1:24" ht="12.75">
      <c r="A44" s="1">
        <v>41372</v>
      </c>
      <c r="B44" t="s">
        <v>39</v>
      </c>
      <c r="C44" s="79" t="s">
        <v>42</v>
      </c>
      <c r="D44" s="80">
        <v>1321</v>
      </c>
      <c r="E44" s="81">
        <v>22.7139</v>
      </c>
      <c r="F44" s="82">
        <v>41372</v>
      </c>
      <c r="G44" s="81">
        <v>22.53</v>
      </c>
      <c r="H44" s="81">
        <f t="shared" si="31"/>
        <v>30005.061899999997</v>
      </c>
      <c r="I44" s="81">
        <f t="shared" si="32"/>
        <v>29762.13</v>
      </c>
      <c r="J44" s="83">
        <f t="shared" si="33"/>
        <v>0</v>
      </c>
      <c r="K44" s="80">
        <f t="shared" si="34"/>
        <v>0</v>
      </c>
      <c r="L44" s="84">
        <f t="shared" si="35"/>
        <v>-0.00809636390051893</v>
      </c>
      <c r="M44" s="61">
        <f t="shared" si="36"/>
        <v>-242.93189999999595</v>
      </c>
      <c r="P44" s="68"/>
      <c r="V44" s="49">
        <v>41372</v>
      </c>
      <c r="W44" s="46">
        <v>-242.93189999999595</v>
      </c>
      <c r="X44" s="46">
        <f t="shared" si="6"/>
        <v>3390.208999999997</v>
      </c>
    </row>
    <row r="45" spans="1:24" ht="12.75">
      <c r="A45" s="1">
        <v>41374</v>
      </c>
      <c r="B45" t="s">
        <v>45</v>
      </c>
      <c r="C45" s="79" t="s">
        <v>42</v>
      </c>
      <c r="D45" s="80">
        <v>32000</v>
      </c>
      <c r="E45" s="81">
        <v>0.938</v>
      </c>
      <c r="F45" s="82">
        <v>41374</v>
      </c>
      <c r="G45" s="81">
        <v>0.998</v>
      </c>
      <c r="H45" s="81">
        <f t="shared" si="31"/>
        <v>30016</v>
      </c>
      <c r="I45" s="81">
        <f t="shared" si="32"/>
        <v>31936</v>
      </c>
      <c r="J45" s="83">
        <f t="shared" si="33"/>
        <v>0</v>
      </c>
      <c r="K45" s="80">
        <f t="shared" si="34"/>
        <v>0</v>
      </c>
      <c r="L45" s="84">
        <f t="shared" si="35"/>
        <v>0.06396588486140725</v>
      </c>
      <c r="M45" s="61">
        <f t="shared" si="36"/>
        <v>1920</v>
      </c>
      <c r="P45" s="68" t="s">
        <v>77</v>
      </c>
      <c r="V45" s="49">
        <v>41374</v>
      </c>
      <c r="W45" s="46">
        <v>1920</v>
      </c>
      <c r="X45" s="46">
        <f t="shared" si="6"/>
        <v>5310.208999999997</v>
      </c>
    </row>
    <row r="46" spans="1:24" ht="12.75">
      <c r="A46" s="1">
        <v>41375</v>
      </c>
      <c r="B46" t="s">
        <v>40</v>
      </c>
      <c r="C46" s="79" t="s">
        <v>46</v>
      </c>
      <c r="D46" s="80">
        <v>11161</v>
      </c>
      <c r="E46" s="81">
        <v>2.688</v>
      </c>
      <c r="F46" s="82">
        <v>41375</v>
      </c>
      <c r="G46" s="81">
        <v>2.7</v>
      </c>
      <c r="H46" s="81">
        <f t="shared" si="31"/>
        <v>30000.768000000004</v>
      </c>
      <c r="I46" s="81">
        <f t="shared" si="32"/>
        <v>30134.7</v>
      </c>
      <c r="J46" s="83">
        <f t="shared" si="33"/>
        <v>0</v>
      </c>
      <c r="K46" s="80">
        <f t="shared" si="34"/>
        <v>0</v>
      </c>
      <c r="L46" s="84">
        <f t="shared" si="35"/>
        <v>-0.004464285714285616</v>
      </c>
      <c r="M46" s="61">
        <f t="shared" si="36"/>
        <v>-133.93199999999706</v>
      </c>
      <c r="P46" s="68" t="s">
        <v>76</v>
      </c>
      <c r="V46" s="49">
        <v>41375</v>
      </c>
      <c r="W46" s="46">
        <v>-133.93199999999706</v>
      </c>
      <c r="X46" s="46">
        <f t="shared" si="6"/>
        <v>5176.277</v>
      </c>
    </row>
    <row r="47" spans="1:24" ht="12.75">
      <c r="A47" s="1">
        <v>41376</v>
      </c>
      <c r="B47" t="s">
        <v>49</v>
      </c>
      <c r="C47" s="79" t="s">
        <v>42</v>
      </c>
      <c r="D47" s="80">
        <v>1874</v>
      </c>
      <c r="E47" s="81">
        <v>16.01</v>
      </c>
      <c r="F47" s="82">
        <v>41376</v>
      </c>
      <c r="G47" s="81">
        <v>15.94</v>
      </c>
      <c r="H47" s="81">
        <f t="shared" si="31"/>
        <v>30002.74</v>
      </c>
      <c r="I47" s="81">
        <f t="shared" si="32"/>
        <v>29871.559999999998</v>
      </c>
      <c r="J47" s="83">
        <f t="shared" si="33"/>
        <v>0</v>
      </c>
      <c r="K47" s="80">
        <f t="shared" si="34"/>
        <v>0</v>
      </c>
      <c r="L47" s="84">
        <f t="shared" si="35"/>
        <v>-0.004372267332917058</v>
      </c>
      <c r="M47" s="61">
        <f t="shared" si="36"/>
        <v>-131.18000000000393</v>
      </c>
      <c r="P47" s="68" t="s">
        <v>66</v>
      </c>
      <c r="V47" s="49">
        <v>41376</v>
      </c>
      <c r="W47" s="46">
        <v>-131.18000000000393</v>
      </c>
      <c r="X47" s="46">
        <f t="shared" si="6"/>
        <v>5045.096999999996</v>
      </c>
    </row>
    <row r="48" spans="1:24" ht="12.75">
      <c r="A48" s="1">
        <v>41379</v>
      </c>
      <c r="B48" t="s">
        <v>63</v>
      </c>
      <c r="C48" s="79" t="s">
        <v>42</v>
      </c>
      <c r="D48" s="80">
        <v>1615</v>
      </c>
      <c r="E48" s="81">
        <v>18.59</v>
      </c>
      <c r="F48" s="82">
        <v>41379</v>
      </c>
      <c r="G48" s="81">
        <v>18.43</v>
      </c>
      <c r="H48" s="81">
        <f t="shared" si="31"/>
        <v>30022.85</v>
      </c>
      <c r="I48" s="81">
        <f t="shared" si="32"/>
        <v>29764.45</v>
      </c>
      <c r="J48" s="83">
        <f t="shared" si="33"/>
        <v>0</v>
      </c>
      <c r="K48" s="80">
        <f t="shared" si="34"/>
        <v>0</v>
      </c>
      <c r="L48" s="84">
        <f t="shared" si="35"/>
        <v>-0.008606777837546997</v>
      </c>
      <c r="M48" s="61">
        <f t="shared" si="36"/>
        <v>-258.3999999999978</v>
      </c>
      <c r="P48" s="68"/>
      <c r="V48" s="49">
        <v>41379</v>
      </c>
      <c r="W48" s="46">
        <v>-258.3999999999978</v>
      </c>
      <c r="X48" s="46">
        <f t="shared" si="6"/>
        <v>4786.696999999998</v>
      </c>
    </row>
    <row r="49" spans="1:24" ht="12.75">
      <c r="A49" s="1">
        <v>41380</v>
      </c>
      <c r="B49" t="s">
        <v>64</v>
      </c>
      <c r="C49" s="79" t="s">
        <v>42</v>
      </c>
      <c r="D49" s="80">
        <v>4196</v>
      </c>
      <c r="E49" s="81">
        <v>7.1528</v>
      </c>
      <c r="F49" s="82">
        <v>41380</v>
      </c>
      <c r="G49" s="86">
        <v>7.285</v>
      </c>
      <c r="H49" s="81">
        <f t="shared" si="31"/>
        <v>30013.1488</v>
      </c>
      <c r="I49" s="81">
        <f t="shared" si="32"/>
        <v>30567.86</v>
      </c>
      <c r="J49" s="83">
        <f t="shared" si="33"/>
        <v>0</v>
      </c>
      <c r="K49" s="80">
        <f t="shared" si="34"/>
        <v>0</v>
      </c>
      <c r="L49" s="84">
        <f t="shared" si="35"/>
        <v>0.018482272676434455</v>
      </c>
      <c r="M49" s="61">
        <f t="shared" si="36"/>
        <v>554.7112000000016</v>
      </c>
      <c r="P49" s="68" t="s">
        <v>78</v>
      </c>
      <c r="V49" s="49">
        <v>41380</v>
      </c>
      <c r="W49" s="46">
        <v>554.7112000000016</v>
      </c>
      <c r="X49" s="46">
        <f t="shared" si="6"/>
        <v>5341.4082</v>
      </c>
    </row>
    <row r="50" spans="1:24" ht="12.75">
      <c r="A50" s="1">
        <v>41381</v>
      </c>
      <c r="B50" t="s">
        <v>57</v>
      </c>
      <c r="C50" s="79" t="s">
        <v>46</v>
      </c>
      <c r="D50" s="80">
        <v>5128</v>
      </c>
      <c r="E50" s="81">
        <v>5.85</v>
      </c>
      <c r="F50" s="82">
        <v>41381</v>
      </c>
      <c r="G50" s="86">
        <v>5.605</v>
      </c>
      <c r="H50" s="81">
        <f t="shared" si="31"/>
        <v>29998.8</v>
      </c>
      <c r="I50" s="81">
        <f t="shared" si="32"/>
        <v>28742.440000000002</v>
      </c>
      <c r="J50" s="83">
        <f t="shared" si="33"/>
        <v>0</v>
      </c>
      <c r="K50" s="80">
        <f t="shared" si="34"/>
        <v>0</v>
      </c>
      <c r="L50" s="84">
        <f t="shared" si="35"/>
        <v>0.04188034188034178</v>
      </c>
      <c r="M50" s="53">
        <f t="shared" si="36"/>
        <v>1256.359999999997</v>
      </c>
      <c r="P50" s="68" t="s">
        <v>79</v>
      </c>
      <c r="V50" s="49">
        <v>41381</v>
      </c>
      <c r="W50" s="46">
        <v>1256.359999999997</v>
      </c>
      <c r="X50" s="46">
        <f t="shared" si="6"/>
        <v>6597.768199999997</v>
      </c>
    </row>
    <row r="51" spans="1:24" ht="12.75">
      <c r="A51" s="1">
        <v>41382</v>
      </c>
      <c r="B51" t="s">
        <v>57</v>
      </c>
      <c r="C51" s="79" t="s">
        <v>42</v>
      </c>
      <c r="D51" s="80">
        <v>5319</v>
      </c>
      <c r="E51" s="81">
        <v>5.6439</v>
      </c>
      <c r="F51" s="82">
        <v>41382</v>
      </c>
      <c r="G51" s="81">
        <v>5.635</v>
      </c>
      <c r="H51" s="81">
        <f t="shared" si="31"/>
        <v>30019.904100000003</v>
      </c>
      <c r="I51" s="81">
        <f t="shared" si="32"/>
        <v>29972.565</v>
      </c>
      <c r="J51" s="83">
        <f t="shared" si="33"/>
        <v>0</v>
      </c>
      <c r="K51" s="80">
        <f t="shared" si="34"/>
        <v>0</v>
      </c>
      <c r="L51" s="84">
        <f t="shared" si="35"/>
        <v>-0.0015769237583941743</v>
      </c>
      <c r="M51" s="53">
        <f t="shared" si="36"/>
        <v>-47.33910000000469</v>
      </c>
      <c r="P51" s="68" t="s">
        <v>80</v>
      </c>
      <c r="V51" s="49">
        <v>41382</v>
      </c>
      <c r="W51" s="46">
        <v>-47.33910000000469</v>
      </c>
      <c r="X51" s="46">
        <f t="shared" si="6"/>
        <v>6550.429099999992</v>
      </c>
    </row>
    <row r="52" spans="1:24" ht="12.75">
      <c r="A52" s="1">
        <v>41383</v>
      </c>
      <c r="B52" t="s">
        <v>47</v>
      </c>
      <c r="C52" s="79" t="s">
        <v>42</v>
      </c>
      <c r="D52" s="80">
        <v>58881</v>
      </c>
      <c r="E52" s="81">
        <v>0.51</v>
      </c>
      <c r="F52" s="82">
        <v>41383</v>
      </c>
      <c r="G52" s="81">
        <v>0.5184</v>
      </c>
      <c r="H52" s="81">
        <f t="shared" si="31"/>
        <v>30029.31</v>
      </c>
      <c r="I52" s="81">
        <f t="shared" si="32"/>
        <v>30523.910399999997</v>
      </c>
      <c r="J52" s="83">
        <f t="shared" si="33"/>
        <v>0</v>
      </c>
      <c r="K52" s="80">
        <f t="shared" si="34"/>
        <v>0</v>
      </c>
      <c r="L52" s="84">
        <f t="shared" si="35"/>
        <v>0.016470588235293973</v>
      </c>
      <c r="M52" s="53">
        <f t="shared" si="36"/>
        <v>494.60039999999566</v>
      </c>
      <c r="P52" s="68" t="s">
        <v>75</v>
      </c>
      <c r="V52" s="49">
        <v>41383</v>
      </c>
      <c r="W52" s="46">
        <v>494.6003999999957</v>
      </c>
      <c r="X52" s="46">
        <f t="shared" si="6"/>
        <v>7045.029499999988</v>
      </c>
    </row>
    <row r="53" spans="1:24" ht="12.75">
      <c r="A53" s="1">
        <v>41386</v>
      </c>
      <c r="B53" t="s">
        <v>64</v>
      </c>
      <c r="C53" s="79" t="s">
        <v>46</v>
      </c>
      <c r="D53" s="80">
        <v>4065</v>
      </c>
      <c r="E53" s="81">
        <v>7.375</v>
      </c>
      <c r="F53" s="82">
        <v>41386</v>
      </c>
      <c r="G53" s="81">
        <v>7.46</v>
      </c>
      <c r="H53" s="81">
        <f t="shared" si="31"/>
        <v>29979.375</v>
      </c>
      <c r="I53" s="81">
        <f t="shared" si="32"/>
        <v>30324.9</v>
      </c>
      <c r="J53" s="83">
        <f t="shared" si="33"/>
        <v>0</v>
      </c>
      <c r="K53" s="80">
        <f t="shared" si="34"/>
        <v>0</v>
      </c>
      <c r="L53" s="84">
        <f t="shared" si="35"/>
        <v>-0.011525423728813608</v>
      </c>
      <c r="M53" s="53">
        <f t="shared" si="36"/>
        <v>-345.52500000000146</v>
      </c>
      <c r="P53" s="68" t="s">
        <v>67</v>
      </c>
      <c r="V53" s="49">
        <v>41386</v>
      </c>
      <c r="W53" s="46">
        <v>-345.52500000000146</v>
      </c>
      <c r="X53" s="46">
        <f t="shared" si="6"/>
        <v>6699.504499999986</v>
      </c>
    </row>
    <row r="54" spans="1:24" ht="12.75">
      <c r="A54" s="1">
        <v>41387</v>
      </c>
      <c r="B54" t="s">
        <v>43</v>
      </c>
      <c r="C54" s="79" t="s">
        <v>46</v>
      </c>
      <c r="D54" s="80">
        <v>1720</v>
      </c>
      <c r="E54" s="81">
        <v>17.44</v>
      </c>
      <c r="F54" s="82">
        <v>41387</v>
      </c>
      <c r="G54" s="81">
        <v>17.52</v>
      </c>
      <c r="H54" s="81">
        <f t="shared" si="31"/>
        <v>29996.800000000003</v>
      </c>
      <c r="I54" s="81">
        <f t="shared" si="32"/>
        <v>30134.399999999998</v>
      </c>
      <c r="J54" s="83">
        <f t="shared" si="33"/>
        <v>0</v>
      </c>
      <c r="K54" s="80">
        <f t="shared" si="34"/>
        <v>0</v>
      </c>
      <c r="L54" s="84">
        <f t="shared" si="35"/>
        <v>-0.004587155963302582</v>
      </c>
      <c r="M54" s="53">
        <f t="shared" si="36"/>
        <v>-137.5999999999949</v>
      </c>
      <c r="P54" s="68"/>
      <c r="V54" s="49">
        <v>41387</v>
      </c>
      <c r="W54" s="46">
        <v>-137.5999999999949</v>
      </c>
      <c r="X54" s="46">
        <f t="shared" si="6"/>
        <v>6561.9044999999915</v>
      </c>
    </row>
    <row r="55" spans="1:24" ht="12.75">
      <c r="A55" s="1">
        <v>41388</v>
      </c>
      <c r="B55" t="s">
        <v>57</v>
      </c>
      <c r="C55" s="79" t="s">
        <v>46</v>
      </c>
      <c r="D55" s="80">
        <v>4914</v>
      </c>
      <c r="E55" s="81">
        <v>6.1012</v>
      </c>
      <c r="F55" s="82">
        <v>41388</v>
      </c>
      <c r="G55" s="81">
        <v>6.1596</v>
      </c>
      <c r="H55" s="81">
        <f t="shared" si="31"/>
        <v>29981.296800000004</v>
      </c>
      <c r="I55" s="81">
        <f t="shared" si="32"/>
        <v>30268.274400000002</v>
      </c>
      <c r="J55" s="83">
        <f t="shared" si="33"/>
        <v>0</v>
      </c>
      <c r="K55" s="80">
        <f t="shared" si="34"/>
        <v>0</v>
      </c>
      <c r="L55" s="84">
        <f t="shared" si="35"/>
        <v>-0.00957188749754141</v>
      </c>
      <c r="M55" s="53">
        <f t="shared" si="36"/>
        <v>-286.97759999999835</v>
      </c>
      <c r="P55" s="68" t="s">
        <v>74</v>
      </c>
      <c r="V55" s="49">
        <v>41388</v>
      </c>
      <c r="W55" s="46">
        <v>-286.97759999999835</v>
      </c>
      <c r="X55" s="46">
        <f t="shared" si="6"/>
        <v>6274.926899999993</v>
      </c>
    </row>
    <row r="56" spans="1:24" ht="12.75">
      <c r="A56" s="1">
        <v>41389</v>
      </c>
      <c r="B56" t="s">
        <v>39</v>
      </c>
      <c r="C56" s="79" t="s">
        <v>42</v>
      </c>
      <c r="D56" s="80">
        <v>1437</v>
      </c>
      <c r="E56" s="81">
        <v>20.8824</v>
      </c>
      <c r="F56" s="82">
        <v>41389</v>
      </c>
      <c r="G56" s="81">
        <v>20.6524</v>
      </c>
      <c r="H56" s="81">
        <f t="shared" si="31"/>
        <v>30008.0088</v>
      </c>
      <c r="I56" s="81">
        <f t="shared" si="32"/>
        <v>29677.4988</v>
      </c>
      <c r="J56" s="83">
        <f t="shared" si="33"/>
        <v>0</v>
      </c>
      <c r="K56" s="80">
        <f t="shared" si="34"/>
        <v>0</v>
      </c>
      <c r="L56" s="84">
        <f t="shared" si="35"/>
        <v>-0.011014059686626006</v>
      </c>
      <c r="M56" s="53">
        <f t="shared" si="36"/>
        <v>-330.5099999999984</v>
      </c>
      <c r="P56" s="68" t="s">
        <v>73</v>
      </c>
      <c r="V56" s="49">
        <v>41389</v>
      </c>
      <c r="W56" s="46">
        <v>-330.5099999999984</v>
      </c>
      <c r="X56" s="46">
        <f t="shared" si="6"/>
        <v>5944.416899999995</v>
      </c>
    </row>
    <row r="57" spans="1:24" ht="12.75">
      <c r="A57" s="1">
        <v>41390</v>
      </c>
      <c r="B57" t="s">
        <v>62</v>
      </c>
      <c r="C57" s="79" t="s">
        <v>42</v>
      </c>
      <c r="D57" s="80">
        <v>48465</v>
      </c>
      <c r="E57" s="81">
        <v>0.6195</v>
      </c>
      <c r="F57" s="82">
        <v>41390</v>
      </c>
      <c r="G57" s="81">
        <v>0.621</v>
      </c>
      <c r="H57" s="81">
        <f t="shared" si="31"/>
        <v>30024.0675</v>
      </c>
      <c r="I57" s="81">
        <f t="shared" si="32"/>
        <v>30096.765</v>
      </c>
      <c r="J57" s="83">
        <f t="shared" si="33"/>
        <v>0</v>
      </c>
      <c r="K57" s="80">
        <f t="shared" si="34"/>
        <v>0</v>
      </c>
      <c r="L57" s="84">
        <f t="shared" si="35"/>
        <v>0.0024213075060532155</v>
      </c>
      <c r="M57" s="53">
        <f t="shared" si="36"/>
        <v>72.6974999999984</v>
      </c>
      <c r="P57" s="68" t="s">
        <v>70</v>
      </c>
      <c r="V57" s="1">
        <v>41390</v>
      </c>
      <c r="W57" s="46">
        <v>72.6974999999984</v>
      </c>
      <c r="X57" s="46">
        <f t="shared" si="6"/>
        <v>6017.114399999993</v>
      </c>
    </row>
    <row r="58" spans="1:24" ht="12.75">
      <c r="A58" s="1">
        <v>41393</v>
      </c>
      <c r="B58" t="s">
        <v>49</v>
      </c>
      <c r="C58" s="79" t="s">
        <v>46</v>
      </c>
      <c r="D58" s="80">
        <v>1788</v>
      </c>
      <c r="E58" s="81">
        <v>16.78</v>
      </c>
      <c r="F58" s="82">
        <v>41393</v>
      </c>
      <c r="G58" s="81">
        <v>16.63</v>
      </c>
      <c r="H58" s="81">
        <f t="shared" si="31"/>
        <v>30002.640000000003</v>
      </c>
      <c r="I58" s="81">
        <f t="shared" si="32"/>
        <v>29734.44</v>
      </c>
      <c r="J58" s="83">
        <f t="shared" si="33"/>
        <v>0</v>
      </c>
      <c r="K58" s="80">
        <f t="shared" si="34"/>
        <v>0</v>
      </c>
      <c r="L58" s="84">
        <f t="shared" si="35"/>
        <v>0.008939213349225412</v>
      </c>
      <c r="M58" s="53">
        <f t="shared" si="36"/>
        <v>268.20000000000437</v>
      </c>
      <c r="P58" s="68" t="s">
        <v>71</v>
      </c>
      <c r="V58" s="49">
        <v>41393</v>
      </c>
      <c r="W58" s="46">
        <v>268.20000000000437</v>
      </c>
      <c r="X58" s="46">
        <f t="shared" si="6"/>
        <v>6285.3143999999975</v>
      </c>
    </row>
    <row r="59" spans="1:24" ht="12.75">
      <c r="A59" s="1">
        <v>41394</v>
      </c>
      <c r="B59" t="s">
        <v>57</v>
      </c>
      <c r="C59" s="79" t="s">
        <v>42</v>
      </c>
      <c r="D59" s="80">
        <v>4619</v>
      </c>
      <c r="E59" s="81">
        <v>6.5</v>
      </c>
      <c r="F59" s="82">
        <v>41394</v>
      </c>
      <c r="G59" s="81">
        <v>6.59</v>
      </c>
      <c r="H59" s="81">
        <f t="shared" si="31"/>
        <v>30023.5</v>
      </c>
      <c r="I59" s="81">
        <f t="shared" si="32"/>
        <v>30439.21</v>
      </c>
      <c r="J59" s="83">
        <f t="shared" si="33"/>
        <v>0</v>
      </c>
      <c r="K59" s="80">
        <f t="shared" si="34"/>
        <v>0</v>
      </c>
      <c r="L59" s="84">
        <f t="shared" si="35"/>
        <v>0.013846153846153817</v>
      </c>
      <c r="M59" s="53">
        <f t="shared" si="36"/>
        <v>415.7099999999991</v>
      </c>
      <c r="P59" s="68" t="s">
        <v>68</v>
      </c>
      <c r="V59" s="49">
        <v>41394</v>
      </c>
      <c r="W59" s="46">
        <v>415.7099999999991</v>
      </c>
      <c r="X59" s="46">
        <f t="shared" si="6"/>
        <v>6701.024399999997</v>
      </c>
    </row>
    <row r="60" spans="1:24" ht="12.75">
      <c r="A60" s="1">
        <v>41396</v>
      </c>
      <c r="B60" t="s">
        <v>39</v>
      </c>
      <c r="C60" s="79" t="s">
        <v>42</v>
      </c>
      <c r="D60" s="80">
        <v>1384</v>
      </c>
      <c r="E60" s="81">
        <v>21.69</v>
      </c>
      <c r="F60" s="82">
        <v>41396</v>
      </c>
      <c r="G60" s="86">
        <v>21.564</v>
      </c>
      <c r="H60" s="81">
        <f t="shared" si="31"/>
        <v>30018.960000000003</v>
      </c>
      <c r="I60" s="81">
        <f t="shared" si="32"/>
        <v>29844.576</v>
      </c>
      <c r="J60" s="83">
        <f t="shared" si="33"/>
        <v>0</v>
      </c>
      <c r="K60" s="80">
        <f t="shared" si="34"/>
        <v>0</v>
      </c>
      <c r="L60" s="84">
        <f t="shared" si="35"/>
        <v>-0.005809128630705455</v>
      </c>
      <c r="M60" s="53">
        <f t="shared" si="36"/>
        <v>-174.38400000000183</v>
      </c>
      <c r="P60" s="68" t="s">
        <v>69</v>
      </c>
      <c r="V60" s="1">
        <v>41396</v>
      </c>
      <c r="W60" s="46">
        <v>-174.38400000000183</v>
      </c>
      <c r="X60" s="46">
        <f t="shared" si="6"/>
        <v>6526.640399999995</v>
      </c>
    </row>
    <row r="61" spans="1:24" ht="12.75">
      <c r="A61" s="1">
        <v>41397</v>
      </c>
      <c r="B61" t="s">
        <v>50</v>
      </c>
      <c r="C61" s="79" t="s">
        <v>42</v>
      </c>
      <c r="D61" s="80">
        <v>3538</v>
      </c>
      <c r="E61" s="81">
        <v>8.48</v>
      </c>
      <c r="F61" s="82">
        <v>41397</v>
      </c>
      <c r="G61" s="81">
        <v>8.58</v>
      </c>
      <c r="H61" s="81">
        <f t="shared" si="31"/>
        <v>30002.24</v>
      </c>
      <c r="I61" s="81">
        <f t="shared" si="32"/>
        <v>30356.04</v>
      </c>
      <c r="J61" s="83">
        <f t="shared" si="33"/>
        <v>0</v>
      </c>
      <c r="K61" s="80">
        <f t="shared" si="34"/>
        <v>0</v>
      </c>
      <c r="L61" s="84">
        <f t="shared" si="35"/>
        <v>0.011792452830188654</v>
      </c>
      <c r="M61" s="53">
        <f t="shared" si="36"/>
        <v>353.7999999999993</v>
      </c>
      <c r="P61" s="68"/>
      <c r="V61" s="49">
        <v>41397</v>
      </c>
      <c r="W61" s="46">
        <v>353.7999999999993</v>
      </c>
      <c r="X61" s="46">
        <f t="shared" si="6"/>
        <v>6880.440399999994</v>
      </c>
    </row>
    <row r="62" spans="1:24" ht="12.75">
      <c r="A62" s="1">
        <v>41400</v>
      </c>
      <c r="B62" t="s">
        <v>65</v>
      </c>
      <c r="C62" s="79" t="s">
        <v>42</v>
      </c>
      <c r="D62" s="80">
        <v>7282</v>
      </c>
      <c r="E62" s="85">
        <v>4.122</v>
      </c>
      <c r="F62" s="82">
        <v>41400</v>
      </c>
      <c r="G62" s="86">
        <v>4.112</v>
      </c>
      <c r="H62" s="81">
        <f t="shared" si="31"/>
        <v>30016.404</v>
      </c>
      <c r="I62" s="81">
        <f t="shared" si="32"/>
        <v>29943.584</v>
      </c>
      <c r="J62" s="83">
        <f t="shared" si="33"/>
        <v>0</v>
      </c>
      <c r="K62" s="80">
        <f t="shared" si="34"/>
        <v>0</v>
      </c>
      <c r="L62" s="84">
        <f t="shared" si="35"/>
        <v>-0.00242600679281901</v>
      </c>
      <c r="M62" s="53">
        <f t="shared" si="36"/>
        <v>-72.81999999999971</v>
      </c>
      <c r="P62" s="68" t="s">
        <v>72</v>
      </c>
      <c r="V62" s="49">
        <v>41400</v>
      </c>
      <c r="W62" s="46">
        <v>-72.81999999999971</v>
      </c>
      <c r="X62" s="46">
        <f t="shared" si="6"/>
        <v>6807.620399999994</v>
      </c>
    </row>
    <row r="63" spans="1:24" ht="12.75">
      <c r="A63" s="1">
        <v>41401</v>
      </c>
      <c r="B63" t="s">
        <v>45</v>
      </c>
      <c r="C63" s="79" t="s">
        <v>42</v>
      </c>
      <c r="D63" s="80">
        <v>27599</v>
      </c>
      <c r="E63" s="85">
        <v>1.0877</v>
      </c>
      <c r="F63" s="82">
        <v>41401</v>
      </c>
      <c r="G63" s="85">
        <v>1.1503</v>
      </c>
      <c r="H63" s="81">
        <f t="shared" si="31"/>
        <v>30019.432299999997</v>
      </c>
      <c r="I63" s="81">
        <f t="shared" si="32"/>
        <v>31747.1297</v>
      </c>
      <c r="J63" s="83">
        <f t="shared" si="33"/>
        <v>0</v>
      </c>
      <c r="K63" s="80">
        <f t="shared" si="34"/>
        <v>0</v>
      </c>
      <c r="L63" s="84">
        <f t="shared" si="35"/>
        <v>0.05755263399834529</v>
      </c>
      <c r="M63" s="53">
        <f t="shared" si="36"/>
        <v>1727.6974000000046</v>
      </c>
      <c r="P63" s="68"/>
      <c r="V63" s="49">
        <v>41401</v>
      </c>
      <c r="W63" s="46">
        <v>1727.6974000000046</v>
      </c>
      <c r="X63" s="46">
        <f t="shared" si="6"/>
        <v>8535.317799999999</v>
      </c>
    </row>
    <row r="64" spans="1:24" ht="12.75">
      <c r="A64" s="1">
        <v>41402</v>
      </c>
      <c r="B64" t="s">
        <v>64</v>
      </c>
      <c r="C64" s="79" t="s">
        <v>46</v>
      </c>
      <c r="D64" s="80">
        <v>3520</v>
      </c>
      <c r="E64" s="85">
        <v>8.525</v>
      </c>
      <c r="F64" s="82">
        <v>41402</v>
      </c>
      <c r="G64" s="85">
        <v>8.6</v>
      </c>
      <c r="H64" s="81">
        <f t="shared" si="31"/>
        <v>30008</v>
      </c>
      <c r="I64" s="81">
        <f t="shared" si="32"/>
        <v>30272</v>
      </c>
      <c r="J64" s="83">
        <f t="shared" si="33"/>
        <v>0</v>
      </c>
      <c r="K64" s="80">
        <f t="shared" si="34"/>
        <v>0</v>
      </c>
      <c r="L64" s="84">
        <f t="shared" si="35"/>
        <v>-0.008797653958944282</v>
      </c>
      <c r="M64" s="53">
        <f t="shared" si="36"/>
        <v>-264</v>
      </c>
      <c r="V64" s="1">
        <v>41402</v>
      </c>
      <c r="W64" s="46">
        <v>-264</v>
      </c>
      <c r="X64" s="46">
        <f t="shared" si="6"/>
        <v>8271.317799999999</v>
      </c>
    </row>
    <row r="65" spans="1:24" ht="12.75">
      <c r="A65" s="1">
        <v>41403</v>
      </c>
      <c r="B65" t="s">
        <v>47</v>
      </c>
      <c r="C65" s="79" t="s">
        <v>46</v>
      </c>
      <c r="D65" s="80">
        <v>62933</v>
      </c>
      <c r="E65" s="85">
        <v>0.4766</v>
      </c>
      <c r="F65" s="82">
        <v>41403</v>
      </c>
      <c r="G65" s="85">
        <v>0.4672</v>
      </c>
      <c r="H65" s="81">
        <f t="shared" si="31"/>
        <v>29993.8678</v>
      </c>
      <c r="I65" s="81">
        <f aca="true" t="shared" si="37" ref="I65:I72">IF(F65&gt;0,G65*D65,0)</f>
        <v>29402.2976</v>
      </c>
      <c r="J65" s="83">
        <f aca="true" t="shared" si="38" ref="J65:J72">IF(F65&gt;0,F65-A65,0)</f>
        <v>0</v>
      </c>
      <c r="K65" s="80">
        <f aca="true" t="shared" si="39" ref="K65:K72">H65*J65</f>
        <v>0</v>
      </c>
      <c r="L65" s="84">
        <f aca="true" t="shared" si="40" ref="L65:L72">IF(F65&gt;0,IF(LEFT(UPPER(C65))="S",(H65-I65)/H65,(I65-H65)/H65),0)</f>
        <v>0.019723038187158988</v>
      </c>
      <c r="M65" s="53">
        <f aca="true" t="shared" si="41" ref="M65:M72">(H65*L65)</f>
        <v>591.5701999999983</v>
      </c>
      <c r="V65" s="49">
        <v>41403</v>
      </c>
      <c r="W65" s="46">
        <v>591.5701999999983</v>
      </c>
      <c r="X65" s="46">
        <f t="shared" si="6"/>
        <v>8862.887999999997</v>
      </c>
    </row>
    <row r="66" spans="1:24" ht="12.75">
      <c r="A66" s="1">
        <v>41408</v>
      </c>
      <c r="B66" t="s">
        <v>60</v>
      </c>
      <c r="C66" s="79" t="s">
        <v>46</v>
      </c>
      <c r="D66" s="80">
        <v>1250</v>
      </c>
      <c r="E66" s="86">
        <v>23.994</v>
      </c>
      <c r="F66" s="82">
        <v>41408</v>
      </c>
      <c r="G66" s="81">
        <v>24.02</v>
      </c>
      <c r="H66" s="81">
        <f t="shared" si="31"/>
        <v>29992.5</v>
      </c>
      <c r="I66" s="81">
        <f t="shared" si="37"/>
        <v>30025</v>
      </c>
      <c r="J66" s="83">
        <f t="shared" si="38"/>
        <v>0</v>
      </c>
      <c r="K66" s="80">
        <f t="shared" si="39"/>
        <v>0</v>
      </c>
      <c r="L66" s="84">
        <f t="shared" si="40"/>
        <v>-0.0010836042343919314</v>
      </c>
      <c r="M66" s="67">
        <f t="shared" si="41"/>
        <v>-32.5</v>
      </c>
      <c r="V66" s="1">
        <v>41408</v>
      </c>
      <c r="W66" s="46">
        <v>-32.5</v>
      </c>
      <c r="X66" s="46">
        <f t="shared" si="6"/>
        <v>8830.387999999997</v>
      </c>
    </row>
    <row r="67" spans="1:24" ht="12.75">
      <c r="A67" s="1">
        <v>41409</v>
      </c>
      <c r="B67" t="s">
        <v>57</v>
      </c>
      <c r="C67" s="79" t="s">
        <v>42</v>
      </c>
      <c r="D67" s="80">
        <v>4249</v>
      </c>
      <c r="E67" s="81">
        <v>7.06</v>
      </c>
      <c r="F67" s="82">
        <v>41409</v>
      </c>
      <c r="G67" s="85">
        <v>7.195</v>
      </c>
      <c r="H67" s="81">
        <f t="shared" si="31"/>
        <v>29997.94</v>
      </c>
      <c r="I67" s="81">
        <f t="shared" si="37"/>
        <v>30571.555</v>
      </c>
      <c r="J67" s="83">
        <f t="shared" si="38"/>
        <v>0</v>
      </c>
      <c r="K67" s="80">
        <f t="shared" si="39"/>
        <v>0</v>
      </c>
      <c r="L67" s="84">
        <f t="shared" si="40"/>
        <v>0.019121813031161526</v>
      </c>
      <c r="M67" s="67">
        <f t="shared" si="41"/>
        <v>573.6150000000016</v>
      </c>
      <c r="V67" s="49">
        <v>41409</v>
      </c>
      <c r="W67" s="46">
        <v>573.6150000000016</v>
      </c>
      <c r="X67" s="46">
        <f t="shared" si="6"/>
        <v>9404.002999999999</v>
      </c>
    </row>
    <row r="68" spans="1:24" ht="12.75">
      <c r="A68" s="1">
        <v>41410</v>
      </c>
      <c r="B68" t="s">
        <v>61</v>
      </c>
      <c r="C68" s="79" t="s">
        <v>42</v>
      </c>
      <c r="D68" s="80">
        <v>706</v>
      </c>
      <c r="E68" s="81">
        <v>42.5</v>
      </c>
      <c r="F68" s="82">
        <v>41410</v>
      </c>
      <c r="G68" s="85">
        <v>42.278</v>
      </c>
      <c r="H68" s="81">
        <f t="shared" si="31"/>
        <v>30005</v>
      </c>
      <c r="I68" s="81">
        <f t="shared" si="37"/>
        <v>29848.268</v>
      </c>
      <c r="J68" s="83">
        <f t="shared" si="38"/>
        <v>0</v>
      </c>
      <c r="K68" s="80">
        <f t="shared" si="39"/>
        <v>0</v>
      </c>
      <c r="L68" s="84">
        <f t="shared" si="40"/>
        <v>-0.005223529411764705</v>
      </c>
      <c r="M68" s="67">
        <f t="shared" si="41"/>
        <v>-156.73199999999997</v>
      </c>
      <c r="V68" s="49">
        <v>41410</v>
      </c>
      <c r="W68" s="46">
        <v>-156.73199999999997</v>
      </c>
      <c r="X68" s="46">
        <f aca="true" t="shared" si="42" ref="X68:X131">IF(W68=0,0,X67+W68)</f>
        <v>9247.270999999999</v>
      </c>
    </row>
    <row r="69" spans="1:24" ht="12.75">
      <c r="A69" s="1">
        <v>41411</v>
      </c>
      <c r="B69" t="s">
        <v>81</v>
      </c>
      <c r="C69" s="79" t="s">
        <v>42</v>
      </c>
      <c r="D69" s="80">
        <v>6974</v>
      </c>
      <c r="E69" s="86">
        <v>4.302</v>
      </c>
      <c r="F69" s="82">
        <v>41411</v>
      </c>
      <c r="G69" s="81">
        <v>4.32</v>
      </c>
      <c r="H69" s="81">
        <f aca="true" t="shared" si="43" ref="H69:H76">E69*D69</f>
        <v>30002.147999999997</v>
      </c>
      <c r="I69" s="81">
        <f t="shared" si="37"/>
        <v>30127.68</v>
      </c>
      <c r="J69" s="83">
        <f t="shared" si="38"/>
        <v>0</v>
      </c>
      <c r="K69" s="80">
        <f t="shared" si="39"/>
        <v>0</v>
      </c>
      <c r="L69" s="84">
        <f t="shared" si="40"/>
        <v>0.004184100418410139</v>
      </c>
      <c r="M69" s="67">
        <f t="shared" si="41"/>
        <v>125.5320000000029</v>
      </c>
      <c r="V69" s="1">
        <v>41411</v>
      </c>
      <c r="W69" s="46">
        <v>125.53200000000288</v>
      </c>
      <c r="X69" s="46">
        <f t="shared" si="42"/>
        <v>9372.803000000002</v>
      </c>
    </row>
    <row r="70" spans="1:24" ht="12.75">
      <c r="A70" s="1">
        <v>41414</v>
      </c>
      <c r="B70" t="s">
        <v>56</v>
      </c>
      <c r="C70" s="79" t="s">
        <v>46</v>
      </c>
      <c r="D70" s="80">
        <v>2066</v>
      </c>
      <c r="E70" s="81">
        <v>14.52</v>
      </c>
      <c r="F70" s="82">
        <v>41414</v>
      </c>
      <c r="G70" s="81">
        <v>14.51</v>
      </c>
      <c r="H70" s="81">
        <f t="shared" si="43"/>
        <v>29998.32</v>
      </c>
      <c r="I70" s="81">
        <f t="shared" si="37"/>
        <v>29977.66</v>
      </c>
      <c r="J70" s="83">
        <f t="shared" si="38"/>
        <v>0</v>
      </c>
      <c r="K70" s="80">
        <f t="shared" si="39"/>
        <v>0</v>
      </c>
      <c r="L70" s="84">
        <f t="shared" si="40"/>
        <v>0.0006887052341597748</v>
      </c>
      <c r="M70" s="67">
        <f t="shared" si="41"/>
        <v>20.659999999999854</v>
      </c>
      <c r="V70" s="1">
        <v>41414</v>
      </c>
      <c r="W70" s="46">
        <v>20.659999999999854</v>
      </c>
      <c r="X70" s="46">
        <f t="shared" si="42"/>
        <v>9393.463000000002</v>
      </c>
    </row>
    <row r="71" spans="1:24" ht="12.75">
      <c r="A71" s="1">
        <v>41415</v>
      </c>
      <c r="B71" t="s">
        <v>57</v>
      </c>
      <c r="C71" s="79" t="s">
        <v>46</v>
      </c>
      <c r="D71" s="80">
        <v>3995</v>
      </c>
      <c r="E71" s="86">
        <v>7.505</v>
      </c>
      <c r="F71" s="82">
        <v>41415</v>
      </c>
      <c r="G71" s="81">
        <v>7.51</v>
      </c>
      <c r="H71" s="81">
        <f t="shared" si="43"/>
        <v>29982.475</v>
      </c>
      <c r="I71" s="81">
        <f t="shared" si="37"/>
        <v>30002.45</v>
      </c>
      <c r="J71" s="83">
        <f t="shared" si="38"/>
        <v>0</v>
      </c>
      <c r="K71" s="80">
        <f t="shared" si="39"/>
        <v>0</v>
      </c>
      <c r="L71" s="84">
        <f t="shared" si="40"/>
        <v>-0.0006662225183211921</v>
      </c>
      <c r="M71" s="67">
        <f t="shared" si="41"/>
        <v>-19.975000000002183</v>
      </c>
      <c r="V71" s="49">
        <v>41415</v>
      </c>
      <c r="W71" s="46">
        <v>-19.975000000002183</v>
      </c>
      <c r="X71" s="46">
        <f t="shared" si="42"/>
        <v>9373.488</v>
      </c>
    </row>
    <row r="72" spans="1:24" ht="12.75">
      <c r="A72" s="1">
        <v>41416</v>
      </c>
      <c r="B72" t="s">
        <v>53</v>
      </c>
      <c r="C72" s="79" t="s">
        <v>42</v>
      </c>
      <c r="D72" s="80">
        <v>8571</v>
      </c>
      <c r="E72" s="86">
        <v>3.502</v>
      </c>
      <c r="F72" s="82">
        <v>41416</v>
      </c>
      <c r="G72" s="85">
        <v>3.4664</v>
      </c>
      <c r="H72" s="81">
        <f t="shared" si="43"/>
        <v>30015.642</v>
      </c>
      <c r="I72" s="81">
        <f t="shared" si="37"/>
        <v>29710.5144</v>
      </c>
      <c r="J72" s="83">
        <f t="shared" si="38"/>
        <v>0</v>
      </c>
      <c r="K72" s="80">
        <f t="shared" si="39"/>
        <v>0</v>
      </c>
      <c r="L72" s="84">
        <f t="shared" si="40"/>
        <v>-0.010165619645916613</v>
      </c>
      <c r="M72" s="67">
        <f t="shared" si="41"/>
        <v>-305.1275999999998</v>
      </c>
      <c r="V72" s="49">
        <v>41416</v>
      </c>
      <c r="W72" s="46">
        <v>-305.1275999999998</v>
      </c>
      <c r="X72" s="46">
        <f t="shared" si="42"/>
        <v>9068.3604</v>
      </c>
    </row>
    <row r="73" spans="1:24" ht="12.75">
      <c r="A73" s="1">
        <v>41421</v>
      </c>
      <c r="B73" t="s">
        <v>39</v>
      </c>
      <c r="C73" s="79" t="s">
        <v>38</v>
      </c>
      <c r="D73" s="80">
        <v>1412</v>
      </c>
      <c r="E73" s="81">
        <v>21.23</v>
      </c>
      <c r="F73" s="82">
        <v>41421</v>
      </c>
      <c r="G73" s="81">
        <v>21.24</v>
      </c>
      <c r="H73" s="81">
        <f t="shared" si="43"/>
        <v>29976.760000000002</v>
      </c>
      <c r="I73" s="81">
        <f aca="true" t="shared" si="44" ref="I73:I78">IF(F73&gt;0,G73*D73,0)</f>
        <v>29990.879999999997</v>
      </c>
      <c r="J73" s="83">
        <f aca="true" t="shared" si="45" ref="J73:J78">IF(F73&gt;0,F73-A73,0)</f>
        <v>0</v>
      </c>
      <c r="K73" s="80">
        <f aca="true" t="shared" si="46" ref="K73:K78">H73*J73</f>
        <v>0</v>
      </c>
      <c r="L73" s="84">
        <f aca="true" t="shared" si="47" ref="L73:L78">IF(F73&gt;0,IF(LEFT(UPPER(C73))="S",(H73-I73)/H73,(I73-H73)/H73),0)</f>
        <v>-0.0004710315591143053</v>
      </c>
      <c r="M73" s="67">
        <f aca="true" t="shared" si="48" ref="M73:M78">(H73*L73)</f>
        <v>-14.119999999995343</v>
      </c>
      <c r="V73" s="1">
        <v>41421</v>
      </c>
      <c r="W73" s="46">
        <v>-14.119999999995343</v>
      </c>
      <c r="X73" s="46">
        <f t="shared" si="42"/>
        <v>9054.240400000004</v>
      </c>
    </row>
    <row r="74" spans="1:24" ht="12.75">
      <c r="A74" s="1">
        <v>41422</v>
      </c>
      <c r="B74" t="s">
        <v>52</v>
      </c>
      <c r="C74" s="79" t="s">
        <v>46</v>
      </c>
      <c r="D74" s="80">
        <v>12185</v>
      </c>
      <c r="E74" s="86">
        <v>2.462</v>
      </c>
      <c r="F74" s="82">
        <v>41422</v>
      </c>
      <c r="G74" s="85">
        <v>2.4513</v>
      </c>
      <c r="H74" s="81">
        <f t="shared" si="43"/>
        <v>29999.47</v>
      </c>
      <c r="I74" s="81">
        <f t="shared" si="44"/>
        <v>29869.0905</v>
      </c>
      <c r="J74" s="83">
        <f t="shared" si="45"/>
        <v>0</v>
      </c>
      <c r="K74" s="80">
        <f t="shared" si="46"/>
        <v>0</v>
      </c>
      <c r="L74" s="84">
        <f t="shared" si="47"/>
        <v>0.0043460601137287665</v>
      </c>
      <c r="M74" s="67">
        <f t="shared" si="48"/>
        <v>130.37950000000274</v>
      </c>
      <c r="V74" s="49">
        <v>41422</v>
      </c>
      <c r="W74" s="46">
        <v>130.37950000000274</v>
      </c>
      <c r="X74" s="46">
        <f t="shared" si="42"/>
        <v>9184.619900000007</v>
      </c>
    </row>
    <row r="75" spans="1:24" ht="12.75">
      <c r="A75" s="1">
        <v>41423</v>
      </c>
      <c r="B75" t="s">
        <v>58</v>
      </c>
      <c r="C75" s="79" t="s">
        <v>42</v>
      </c>
      <c r="D75" s="80">
        <v>46154</v>
      </c>
      <c r="E75" s="81">
        <v>0.65</v>
      </c>
      <c r="F75" s="82">
        <v>41423</v>
      </c>
      <c r="G75" s="85">
        <v>0.6515</v>
      </c>
      <c r="H75" s="81">
        <f t="shared" si="43"/>
        <v>30000.100000000002</v>
      </c>
      <c r="I75" s="81">
        <f t="shared" si="44"/>
        <v>30069.331</v>
      </c>
      <c r="J75" s="83">
        <f t="shared" si="45"/>
        <v>0</v>
      </c>
      <c r="K75" s="80">
        <f t="shared" si="46"/>
        <v>0</v>
      </c>
      <c r="L75" s="84">
        <f t="shared" si="47"/>
        <v>0.0023076923076921787</v>
      </c>
      <c r="M75" s="67">
        <f t="shared" si="48"/>
        <v>69.23099999999613</v>
      </c>
      <c r="V75" s="49">
        <v>41423</v>
      </c>
      <c r="W75" s="46">
        <v>69.23099999999613</v>
      </c>
      <c r="X75" s="46">
        <f t="shared" si="42"/>
        <v>9253.850900000003</v>
      </c>
    </row>
    <row r="76" spans="1:24" ht="12.75">
      <c r="A76" s="1">
        <v>41424</v>
      </c>
      <c r="B76" t="s">
        <v>62</v>
      </c>
      <c r="C76" s="79" t="s">
        <v>46</v>
      </c>
      <c r="D76" s="80">
        <v>46332</v>
      </c>
      <c r="E76" s="85">
        <v>0.647</v>
      </c>
      <c r="F76" s="82">
        <v>41424</v>
      </c>
      <c r="G76" s="85">
        <v>0.6508</v>
      </c>
      <c r="H76" s="81">
        <f t="shared" si="43"/>
        <v>29976.804</v>
      </c>
      <c r="I76" s="81">
        <f t="shared" si="44"/>
        <v>30152.8656</v>
      </c>
      <c r="J76" s="83">
        <f t="shared" si="45"/>
        <v>0</v>
      </c>
      <c r="K76" s="80">
        <f t="shared" si="46"/>
        <v>0</v>
      </c>
      <c r="L76" s="84">
        <f t="shared" si="47"/>
        <v>-0.005873261205564173</v>
      </c>
      <c r="M76" s="67">
        <f t="shared" si="48"/>
        <v>-176.0616000000009</v>
      </c>
      <c r="V76" s="49">
        <v>41424</v>
      </c>
      <c r="W76" s="46">
        <v>-176.0616000000009</v>
      </c>
      <c r="X76" s="46">
        <f t="shared" si="42"/>
        <v>9077.789300000002</v>
      </c>
    </row>
    <row r="77" spans="1:24" ht="12.75">
      <c r="A77" s="1">
        <v>41425</v>
      </c>
      <c r="B77" t="s">
        <v>53</v>
      </c>
      <c r="C77" s="79" t="s">
        <v>42</v>
      </c>
      <c r="D77" s="80">
        <v>8451</v>
      </c>
      <c r="E77" s="81">
        <v>3.55</v>
      </c>
      <c r="F77" s="82">
        <v>41425</v>
      </c>
      <c r="G77" s="85">
        <v>3.5198</v>
      </c>
      <c r="H77" s="81">
        <f aca="true" t="shared" si="49" ref="H77:H82">E77*D77</f>
        <v>30001.05</v>
      </c>
      <c r="I77" s="81">
        <f t="shared" si="44"/>
        <v>29745.8298</v>
      </c>
      <c r="J77" s="83">
        <f t="shared" si="45"/>
        <v>0</v>
      </c>
      <c r="K77" s="80">
        <f t="shared" si="46"/>
        <v>0</v>
      </c>
      <c r="L77" s="84">
        <f t="shared" si="47"/>
        <v>-0.008507042253521118</v>
      </c>
      <c r="M77" s="67">
        <f t="shared" si="48"/>
        <v>-255.22019999999975</v>
      </c>
      <c r="V77" s="49">
        <v>41425</v>
      </c>
      <c r="W77" s="46">
        <v>-255.22019999999975</v>
      </c>
      <c r="X77" s="46">
        <f t="shared" si="42"/>
        <v>8822.569100000002</v>
      </c>
    </row>
    <row r="78" spans="1:24" ht="12.75">
      <c r="A78" s="1">
        <v>41428</v>
      </c>
      <c r="B78" t="s">
        <v>44</v>
      </c>
      <c r="C78" s="79" t="s">
        <v>42</v>
      </c>
      <c r="D78" s="80">
        <v>125104</v>
      </c>
      <c r="E78" s="85">
        <v>0.2399</v>
      </c>
      <c r="F78" s="82">
        <v>41428</v>
      </c>
      <c r="G78" s="85">
        <v>0.2432</v>
      </c>
      <c r="H78" s="81">
        <f t="shared" si="49"/>
        <v>30012.4496</v>
      </c>
      <c r="I78" s="81">
        <f t="shared" si="44"/>
        <v>30425.2928</v>
      </c>
      <c r="J78" s="83">
        <f t="shared" si="45"/>
        <v>0</v>
      </c>
      <c r="K78" s="80">
        <f t="shared" si="46"/>
        <v>0</v>
      </c>
      <c r="L78" s="84">
        <f t="shared" si="47"/>
        <v>0.013755731554814484</v>
      </c>
      <c r="M78" s="67">
        <f t="shared" si="48"/>
        <v>412.84319999999934</v>
      </c>
      <c r="V78" s="49">
        <v>41428</v>
      </c>
      <c r="W78" s="46">
        <v>412.84319999999934</v>
      </c>
      <c r="X78" s="46">
        <f t="shared" si="42"/>
        <v>9235.412300000002</v>
      </c>
    </row>
    <row r="79" spans="1:24" ht="12.75">
      <c r="A79" s="1">
        <v>41429</v>
      </c>
      <c r="B79" t="s">
        <v>50</v>
      </c>
      <c r="C79" s="79" t="s">
        <v>46</v>
      </c>
      <c r="D79" s="80">
        <v>3354</v>
      </c>
      <c r="E79" s="81">
        <v>8.94</v>
      </c>
      <c r="F79" s="82">
        <v>41429</v>
      </c>
      <c r="G79" s="85">
        <v>8.9406</v>
      </c>
      <c r="H79" s="81">
        <f t="shared" si="49"/>
        <v>29984.76</v>
      </c>
      <c r="I79" s="81">
        <f aca="true" t="shared" si="50" ref="I79:I84">IF(F79&gt;0,G79*D79,0)</f>
        <v>29986.772399999998</v>
      </c>
      <c r="J79" s="83">
        <f aca="true" t="shared" si="51" ref="J79:J84">IF(F79&gt;0,F79-A79,0)</f>
        <v>0</v>
      </c>
      <c r="K79" s="80">
        <f aca="true" t="shared" si="52" ref="K79:K84">H79*J79</f>
        <v>0</v>
      </c>
      <c r="L79" s="84">
        <f aca="true" t="shared" si="53" ref="L79:L84">IF(F79&gt;0,IF(LEFT(UPPER(C79))="S",(H79-I79)/H79,(I79-H79)/H79),0)</f>
        <v>-6.711409395971873E-05</v>
      </c>
      <c r="M79" s="67">
        <f aca="true" t="shared" si="54" ref="M79:M84">(H79*L79)</f>
        <v>-2.012399999999616</v>
      </c>
      <c r="V79" s="1">
        <v>41429</v>
      </c>
      <c r="W79" s="46">
        <v>-2.012399999999616</v>
      </c>
      <c r="X79" s="46">
        <f t="shared" si="42"/>
        <v>9233.399900000002</v>
      </c>
    </row>
    <row r="80" spans="1:24" ht="12.75">
      <c r="A80" s="1">
        <v>41430</v>
      </c>
      <c r="B80" t="s">
        <v>47</v>
      </c>
      <c r="C80" s="79" t="s">
        <v>46</v>
      </c>
      <c r="D80" s="80">
        <v>69751</v>
      </c>
      <c r="E80" s="85">
        <v>0.4298</v>
      </c>
      <c r="F80" s="82">
        <v>41430</v>
      </c>
      <c r="G80" s="85">
        <v>0.4226</v>
      </c>
      <c r="H80" s="81">
        <f t="shared" si="49"/>
        <v>29978.9798</v>
      </c>
      <c r="I80" s="81">
        <f t="shared" si="50"/>
        <v>29476.772599999997</v>
      </c>
      <c r="J80" s="83">
        <f t="shared" si="51"/>
        <v>0</v>
      </c>
      <c r="K80" s="80">
        <f t="shared" si="52"/>
        <v>0</v>
      </c>
      <c r="L80" s="84">
        <f t="shared" si="53"/>
        <v>0.016751977664029926</v>
      </c>
      <c r="M80" s="67">
        <f t="shared" si="54"/>
        <v>502.2072000000044</v>
      </c>
      <c r="V80" s="1">
        <v>41430</v>
      </c>
      <c r="W80" s="46">
        <v>502.2072000000044</v>
      </c>
      <c r="X80" s="46">
        <f t="shared" si="42"/>
        <v>9735.607100000007</v>
      </c>
    </row>
    <row r="81" spans="1:24" ht="12.75">
      <c r="A81" s="1">
        <v>41431</v>
      </c>
      <c r="B81" t="s">
        <v>48</v>
      </c>
      <c r="C81" s="79" t="s">
        <v>46</v>
      </c>
      <c r="D81" s="80">
        <v>4792</v>
      </c>
      <c r="E81" s="86">
        <v>6.255</v>
      </c>
      <c r="F81" s="82">
        <v>41431</v>
      </c>
      <c r="G81" s="86">
        <v>6.015</v>
      </c>
      <c r="H81" s="81">
        <f t="shared" si="49"/>
        <v>29973.96</v>
      </c>
      <c r="I81" s="81">
        <f t="shared" si="50"/>
        <v>28823.879999999997</v>
      </c>
      <c r="J81" s="83">
        <f t="shared" si="51"/>
        <v>0</v>
      </c>
      <c r="K81" s="80">
        <f t="shared" si="52"/>
        <v>0</v>
      </c>
      <c r="L81" s="84">
        <f t="shared" si="53"/>
        <v>0.038369304556354976</v>
      </c>
      <c r="M81" s="67">
        <f t="shared" si="54"/>
        <v>1150.0800000000017</v>
      </c>
      <c r="V81" s="1">
        <v>41431</v>
      </c>
      <c r="W81" s="46">
        <v>1150.0800000000017</v>
      </c>
      <c r="X81" s="46">
        <f t="shared" si="42"/>
        <v>10885.687100000008</v>
      </c>
    </row>
    <row r="82" spans="1:24" ht="12.75">
      <c r="A82" s="1">
        <v>41432</v>
      </c>
      <c r="B82" t="s">
        <v>39</v>
      </c>
      <c r="C82" s="79" t="s">
        <v>42</v>
      </c>
      <c r="D82" s="80">
        <v>1481</v>
      </c>
      <c r="E82" s="81">
        <v>20.27</v>
      </c>
      <c r="F82" s="82">
        <v>41432</v>
      </c>
      <c r="G82" s="81">
        <v>20.15</v>
      </c>
      <c r="H82" s="81">
        <f t="shared" si="49"/>
        <v>30019.87</v>
      </c>
      <c r="I82" s="81">
        <f t="shared" si="50"/>
        <v>29842.149999999998</v>
      </c>
      <c r="J82" s="83">
        <f t="shared" si="51"/>
        <v>0</v>
      </c>
      <c r="K82" s="80">
        <f t="shared" si="52"/>
        <v>0</v>
      </c>
      <c r="L82" s="84">
        <f t="shared" si="53"/>
        <v>-0.0059200789343858305</v>
      </c>
      <c r="M82" s="67">
        <f t="shared" si="54"/>
        <v>-177.72000000000116</v>
      </c>
      <c r="V82" s="1">
        <v>41432</v>
      </c>
      <c r="W82" s="46">
        <v>-177.72000000000116</v>
      </c>
      <c r="X82" s="46">
        <f t="shared" si="42"/>
        <v>10707.967100000007</v>
      </c>
    </row>
    <row r="83" spans="1:24" ht="12.75">
      <c r="A83" s="1">
        <v>41435</v>
      </c>
      <c r="B83" t="s">
        <v>39</v>
      </c>
      <c r="C83" s="79" t="s">
        <v>46</v>
      </c>
      <c r="D83" s="80">
        <v>1488</v>
      </c>
      <c r="E83" s="81">
        <v>20.16</v>
      </c>
      <c r="F83" s="82">
        <v>41435</v>
      </c>
      <c r="G83" s="81">
        <v>20.31</v>
      </c>
      <c r="H83" s="81">
        <f aca="true" t="shared" si="55" ref="H83:H88">E83*D83</f>
        <v>29998.08</v>
      </c>
      <c r="I83" s="81">
        <f t="shared" si="50"/>
        <v>30221.28</v>
      </c>
      <c r="J83" s="83">
        <f t="shared" si="51"/>
        <v>0</v>
      </c>
      <c r="K83" s="80">
        <f t="shared" si="52"/>
        <v>0</v>
      </c>
      <c r="L83" s="84">
        <f t="shared" si="53"/>
        <v>-0.007440476190476093</v>
      </c>
      <c r="M83" s="67">
        <f t="shared" si="54"/>
        <v>-223.1999999999971</v>
      </c>
      <c r="V83" s="1">
        <v>41435</v>
      </c>
      <c r="W83" s="46">
        <v>-223.1999999999971</v>
      </c>
      <c r="X83" s="46">
        <f t="shared" si="42"/>
        <v>10484.76710000001</v>
      </c>
    </row>
    <row r="84" spans="1:24" ht="12.75">
      <c r="A84" s="1">
        <v>41436</v>
      </c>
      <c r="B84" t="s">
        <v>50</v>
      </c>
      <c r="C84" s="79" t="s">
        <v>46</v>
      </c>
      <c r="D84" s="80">
        <v>3411</v>
      </c>
      <c r="E84" s="85">
        <v>8.7907</v>
      </c>
      <c r="F84" s="82">
        <v>41436</v>
      </c>
      <c r="G84" s="85">
        <v>8.7333</v>
      </c>
      <c r="H84" s="81">
        <f t="shared" si="55"/>
        <v>29985.077699999998</v>
      </c>
      <c r="I84" s="81">
        <f t="shared" si="50"/>
        <v>29789.2863</v>
      </c>
      <c r="J84" s="83">
        <f t="shared" si="51"/>
        <v>0</v>
      </c>
      <c r="K84" s="80">
        <f t="shared" si="52"/>
        <v>0</v>
      </c>
      <c r="L84" s="84">
        <f t="shared" si="53"/>
        <v>0.006529627902214783</v>
      </c>
      <c r="M84" s="67">
        <f t="shared" si="54"/>
        <v>195.79139999999825</v>
      </c>
      <c r="V84" s="1">
        <v>41436</v>
      </c>
      <c r="W84" s="46">
        <v>195.79139999999825</v>
      </c>
      <c r="X84" s="46">
        <f t="shared" si="42"/>
        <v>10680.558500000008</v>
      </c>
    </row>
    <row r="85" spans="1:24" ht="12.75">
      <c r="A85" s="1">
        <v>41437</v>
      </c>
      <c r="B85" t="s">
        <v>56</v>
      </c>
      <c r="C85" s="79" t="s">
        <v>46</v>
      </c>
      <c r="D85" s="80">
        <v>2138</v>
      </c>
      <c r="E85" s="81">
        <v>14.03</v>
      </c>
      <c r="F85" s="82">
        <v>41437</v>
      </c>
      <c r="G85" s="81">
        <v>14.17</v>
      </c>
      <c r="H85" s="81">
        <f t="shared" si="55"/>
        <v>29996.14</v>
      </c>
      <c r="I85" s="81">
        <f aca="true" t="shared" si="56" ref="I85:I90">IF(F85&gt;0,G85*D85,0)</f>
        <v>30295.46</v>
      </c>
      <c r="J85" s="83">
        <f aca="true" t="shared" si="57" ref="J85:J90">IF(F85&gt;0,F85-A85,0)</f>
        <v>0</v>
      </c>
      <c r="K85" s="80">
        <f aca="true" t="shared" si="58" ref="K85:K90">H85*J85</f>
        <v>0</v>
      </c>
      <c r="L85" s="84">
        <f aca="true" t="shared" si="59" ref="L85:L90">IF(F85&gt;0,IF(LEFT(UPPER(C85))="S",(H85-I85)/H85,(I85-H85)/H85),0)</f>
        <v>-0.009978617248752663</v>
      </c>
      <c r="M85" s="67">
        <f aca="true" t="shared" si="60" ref="M85:M90">(H85*L85)</f>
        <v>-299.3199999999997</v>
      </c>
      <c r="V85" s="1">
        <v>41437</v>
      </c>
      <c r="W85" s="46">
        <v>-299.3199999999997</v>
      </c>
      <c r="X85" s="46">
        <f t="shared" si="42"/>
        <v>10381.238500000009</v>
      </c>
    </row>
    <row r="86" spans="1:24" ht="12.75">
      <c r="A86" s="1">
        <v>41438</v>
      </c>
      <c r="B86" t="s">
        <v>62</v>
      </c>
      <c r="C86" s="79" t="s">
        <v>42</v>
      </c>
      <c r="D86" s="80">
        <v>56022</v>
      </c>
      <c r="E86" s="86">
        <v>0.536</v>
      </c>
      <c r="F86" s="82">
        <v>41438</v>
      </c>
      <c r="G86" s="86">
        <v>0.544</v>
      </c>
      <c r="H86" s="81">
        <f t="shared" si="55"/>
        <v>30027.792</v>
      </c>
      <c r="I86" s="81">
        <f t="shared" si="56"/>
        <v>30475.968</v>
      </c>
      <c r="J86" s="83">
        <f t="shared" si="57"/>
        <v>0</v>
      </c>
      <c r="K86" s="80">
        <f t="shared" si="58"/>
        <v>0</v>
      </c>
      <c r="L86" s="84">
        <f t="shared" si="59"/>
        <v>0.01492537313432834</v>
      </c>
      <c r="M86" s="67">
        <f t="shared" si="60"/>
        <v>448.1759999999995</v>
      </c>
      <c r="V86" s="1">
        <v>41438</v>
      </c>
      <c r="W86" s="46">
        <v>448.1759999999995</v>
      </c>
      <c r="X86" s="46">
        <f t="shared" si="42"/>
        <v>10829.414500000008</v>
      </c>
    </row>
    <row r="87" spans="1:24" ht="12.75">
      <c r="A87" s="1">
        <v>41439</v>
      </c>
      <c r="B87" t="s">
        <v>65</v>
      </c>
      <c r="C87" s="79" t="s">
        <v>42</v>
      </c>
      <c r="D87" s="80">
        <v>7740</v>
      </c>
      <c r="E87" s="86">
        <v>3.878</v>
      </c>
      <c r="F87" s="82">
        <v>41439</v>
      </c>
      <c r="G87" s="85">
        <v>3.8348</v>
      </c>
      <c r="H87" s="81">
        <f t="shared" si="55"/>
        <v>30015.72</v>
      </c>
      <c r="I87" s="81">
        <f t="shared" si="56"/>
        <v>29681.352</v>
      </c>
      <c r="J87" s="83">
        <f t="shared" si="57"/>
        <v>0</v>
      </c>
      <c r="K87" s="80">
        <f t="shared" si="58"/>
        <v>0</v>
      </c>
      <c r="L87" s="84">
        <f t="shared" si="59"/>
        <v>-0.011139762764311573</v>
      </c>
      <c r="M87" s="67">
        <f t="shared" si="60"/>
        <v>-334.3680000000022</v>
      </c>
      <c r="V87" s="1">
        <v>41439</v>
      </c>
      <c r="W87" s="46">
        <v>-334.3680000000022</v>
      </c>
      <c r="X87" s="46">
        <f t="shared" si="42"/>
        <v>10495.046500000006</v>
      </c>
    </row>
    <row r="88" spans="1:24" ht="12.75">
      <c r="A88" s="1">
        <v>41442</v>
      </c>
      <c r="B88" t="s">
        <v>39</v>
      </c>
      <c r="C88" s="79" t="s">
        <v>46</v>
      </c>
      <c r="D88" s="80">
        <v>1893</v>
      </c>
      <c r="E88" s="81">
        <v>15.85</v>
      </c>
      <c r="F88" s="82">
        <v>41442</v>
      </c>
      <c r="G88" s="81">
        <v>15.03</v>
      </c>
      <c r="H88" s="81">
        <f t="shared" si="55"/>
        <v>30004.05</v>
      </c>
      <c r="I88" s="81">
        <f t="shared" si="56"/>
        <v>28451.789999999997</v>
      </c>
      <c r="J88" s="83">
        <f t="shared" si="57"/>
        <v>0</v>
      </c>
      <c r="K88" s="80">
        <f t="shared" si="58"/>
        <v>0</v>
      </c>
      <c r="L88" s="84">
        <f t="shared" si="59"/>
        <v>0.051735015772870735</v>
      </c>
      <c r="M88" s="67">
        <f t="shared" si="60"/>
        <v>1552.260000000002</v>
      </c>
      <c r="V88" s="1">
        <v>41442</v>
      </c>
      <c r="W88" s="46">
        <v>1552.260000000002</v>
      </c>
      <c r="X88" s="46">
        <f t="shared" si="42"/>
        <v>12047.306500000008</v>
      </c>
    </row>
    <row r="89" spans="1:24" ht="12.75">
      <c r="A89" s="1">
        <v>41443</v>
      </c>
      <c r="B89" t="s">
        <v>43</v>
      </c>
      <c r="C89" s="79" t="s">
        <v>46</v>
      </c>
      <c r="D89" s="80">
        <v>1833</v>
      </c>
      <c r="E89" s="81">
        <v>16.36</v>
      </c>
      <c r="F89" s="82">
        <v>41443</v>
      </c>
      <c r="G89" s="81">
        <v>16.26</v>
      </c>
      <c r="H89" s="81">
        <f aca="true" t="shared" si="61" ref="H89:H94">E89*D89</f>
        <v>29987.879999999997</v>
      </c>
      <c r="I89" s="81">
        <f t="shared" si="56"/>
        <v>29804.58</v>
      </c>
      <c r="J89" s="83">
        <f t="shared" si="57"/>
        <v>0</v>
      </c>
      <c r="K89" s="80">
        <f t="shared" si="58"/>
        <v>0</v>
      </c>
      <c r="L89" s="84">
        <f t="shared" si="59"/>
        <v>0.006112469437652666</v>
      </c>
      <c r="M89" s="67">
        <f t="shared" si="60"/>
        <v>183.29999999999563</v>
      </c>
      <c r="V89" s="1">
        <v>41443</v>
      </c>
      <c r="W89" s="46">
        <v>183.29999999999563</v>
      </c>
      <c r="X89" s="46">
        <f t="shared" si="42"/>
        <v>12230.606500000004</v>
      </c>
    </row>
    <row r="90" spans="1:24" ht="12.75">
      <c r="A90" s="1">
        <v>41444</v>
      </c>
      <c r="B90" t="s">
        <v>39</v>
      </c>
      <c r="C90" s="79" t="s">
        <v>42</v>
      </c>
      <c r="D90" s="80">
        <v>2117</v>
      </c>
      <c r="E90" s="81">
        <v>14.17</v>
      </c>
      <c r="F90" s="82">
        <v>41444</v>
      </c>
      <c r="G90" s="85">
        <v>14.0289</v>
      </c>
      <c r="H90" s="81">
        <f t="shared" si="61"/>
        <v>29997.89</v>
      </c>
      <c r="I90" s="81">
        <f t="shared" si="56"/>
        <v>29699.1813</v>
      </c>
      <c r="J90" s="83">
        <f t="shared" si="57"/>
        <v>0</v>
      </c>
      <c r="K90" s="80">
        <f t="shared" si="58"/>
        <v>0</v>
      </c>
      <c r="L90" s="84">
        <f t="shared" si="59"/>
        <v>-0.00995765702187718</v>
      </c>
      <c r="M90" s="67">
        <f t="shared" si="60"/>
        <v>-298.7086999999992</v>
      </c>
      <c r="V90" s="1">
        <v>41444</v>
      </c>
      <c r="W90" s="46">
        <v>-298.7086999999992</v>
      </c>
      <c r="X90" s="46">
        <f t="shared" si="42"/>
        <v>11931.897800000004</v>
      </c>
    </row>
    <row r="91" spans="1:24" ht="12.75">
      <c r="A91" s="1">
        <v>41445</v>
      </c>
      <c r="B91" t="s">
        <v>39</v>
      </c>
      <c r="C91" s="79" t="s">
        <v>42</v>
      </c>
      <c r="D91" s="80">
        <v>2144</v>
      </c>
      <c r="E91" s="85">
        <v>13.9967</v>
      </c>
      <c r="F91" s="82">
        <v>41445</v>
      </c>
      <c r="G91" s="81">
        <v>13.85</v>
      </c>
      <c r="H91" s="81">
        <f t="shared" si="61"/>
        <v>30008.9248</v>
      </c>
      <c r="I91" s="81">
        <f aca="true" t="shared" si="62" ref="I91:I96">IF(F91&gt;0,G91*D91,0)</f>
        <v>29694.399999999998</v>
      </c>
      <c r="J91" s="83">
        <f aca="true" t="shared" si="63" ref="J91:J96">IF(F91&gt;0,F91-A91,0)</f>
        <v>0</v>
      </c>
      <c r="K91" s="80">
        <f aca="true" t="shared" si="64" ref="K91:K96">H91*J91</f>
        <v>0</v>
      </c>
      <c r="L91" s="84">
        <f aca="true" t="shared" si="65" ref="L91:L96">IF(F91&gt;0,IF(LEFT(UPPER(C91))="S",(H91-I91)/H91,(I91-H91)/H91),0)</f>
        <v>-0.010481041959890641</v>
      </c>
      <c r="M91" s="67">
        <f aca="true" t="shared" si="66" ref="M91:M96">(H91*L91)</f>
        <v>-314.52480000000287</v>
      </c>
      <c r="V91" s="1">
        <v>41445</v>
      </c>
      <c r="W91" s="46">
        <v>-314.52480000000287</v>
      </c>
      <c r="X91" s="46">
        <f t="shared" si="42"/>
        <v>11617.373000000001</v>
      </c>
    </row>
    <row r="92" spans="1:24" ht="12.75">
      <c r="A92" s="1">
        <v>41446</v>
      </c>
      <c r="B92" t="s">
        <v>56</v>
      </c>
      <c r="C92" s="79" t="s">
        <v>46</v>
      </c>
      <c r="D92" s="80">
        <v>2219</v>
      </c>
      <c r="E92" s="85">
        <v>13.52</v>
      </c>
      <c r="F92" s="82">
        <v>41446</v>
      </c>
      <c r="G92" s="81">
        <v>13.29</v>
      </c>
      <c r="H92" s="81">
        <f t="shared" si="61"/>
        <v>30000.879999999997</v>
      </c>
      <c r="I92" s="81">
        <f t="shared" si="62"/>
        <v>29490.51</v>
      </c>
      <c r="J92" s="83">
        <f t="shared" si="63"/>
        <v>0</v>
      </c>
      <c r="K92" s="80">
        <f t="shared" si="64"/>
        <v>0</v>
      </c>
      <c r="L92" s="84">
        <f t="shared" si="65"/>
        <v>0.017011834319526596</v>
      </c>
      <c r="M92" s="67">
        <f t="shared" si="66"/>
        <v>510.36999999999904</v>
      </c>
      <c r="V92" s="1">
        <v>41446</v>
      </c>
      <c r="W92" s="46">
        <v>510.369999999999</v>
      </c>
      <c r="X92" s="46">
        <f t="shared" si="42"/>
        <v>12127.743</v>
      </c>
    </row>
    <row r="93" spans="1:24" ht="12.75">
      <c r="A93" s="1">
        <v>41449</v>
      </c>
      <c r="B93" t="s">
        <v>49</v>
      </c>
      <c r="C93" s="79" t="s">
        <v>46</v>
      </c>
      <c r="D93" s="80">
        <v>1993</v>
      </c>
      <c r="E93" s="81">
        <v>15.04</v>
      </c>
      <c r="F93" s="82">
        <v>41449</v>
      </c>
      <c r="G93" s="85">
        <v>14.9156</v>
      </c>
      <c r="H93" s="81">
        <f t="shared" si="61"/>
        <v>29974.719999999998</v>
      </c>
      <c r="I93" s="81">
        <f t="shared" si="62"/>
        <v>29726.7908</v>
      </c>
      <c r="J93" s="83">
        <f t="shared" si="63"/>
        <v>0</v>
      </c>
      <c r="K93" s="80">
        <f t="shared" si="64"/>
        <v>0</v>
      </c>
      <c r="L93" s="84">
        <f t="shared" si="65"/>
        <v>0.008271276595744637</v>
      </c>
      <c r="M93" s="67">
        <f t="shared" si="66"/>
        <v>247.92919999999867</v>
      </c>
      <c r="V93" s="1">
        <v>41449</v>
      </c>
      <c r="W93" s="46">
        <v>247.92919999999867</v>
      </c>
      <c r="X93" s="46">
        <f t="shared" si="42"/>
        <v>12375.672199999999</v>
      </c>
    </row>
    <row r="94" spans="1:24" ht="12.75">
      <c r="A94" s="1">
        <v>41450</v>
      </c>
      <c r="B94" t="s">
        <v>55</v>
      </c>
      <c r="C94" s="79" t="s">
        <v>42</v>
      </c>
      <c r="D94" s="80">
        <v>23885</v>
      </c>
      <c r="E94" s="86">
        <v>1.256</v>
      </c>
      <c r="F94" s="82">
        <v>41450</v>
      </c>
      <c r="G94" s="86">
        <v>1.243</v>
      </c>
      <c r="H94" s="81">
        <f t="shared" si="61"/>
        <v>29999.56</v>
      </c>
      <c r="I94" s="81">
        <f t="shared" si="62"/>
        <v>29689.055000000004</v>
      </c>
      <c r="J94" s="83">
        <f t="shared" si="63"/>
        <v>0</v>
      </c>
      <c r="K94" s="80">
        <f t="shared" si="64"/>
        <v>0</v>
      </c>
      <c r="L94" s="84">
        <f t="shared" si="65"/>
        <v>-0.010350318471337492</v>
      </c>
      <c r="M94" s="67">
        <f t="shared" si="66"/>
        <v>-310.5049999999974</v>
      </c>
      <c r="V94" s="1">
        <v>41450</v>
      </c>
      <c r="W94" s="46">
        <v>-310.5049999999974</v>
      </c>
      <c r="X94" s="46">
        <f t="shared" si="42"/>
        <v>12065.167200000002</v>
      </c>
    </row>
    <row r="95" spans="1:24" ht="12.75">
      <c r="A95" s="1">
        <v>41451</v>
      </c>
      <c r="B95" t="s">
        <v>57</v>
      </c>
      <c r="C95" s="79" t="s">
        <v>42</v>
      </c>
      <c r="D95" s="80">
        <v>4441</v>
      </c>
      <c r="E95" s="81">
        <v>6.76</v>
      </c>
      <c r="F95" s="82">
        <v>41451</v>
      </c>
      <c r="G95" s="81">
        <v>6.96</v>
      </c>
      <c r="H95" s="81">
        <f aca="true" t="shared" si="67" ref="H95:H102">E95*D95</f>
        <v>30021.16</v>
      </c>
      <c r="I95" s="81">
        <f t="shared" si="62"/>
        <v>30909.36</v>
      </c>
      <c r="J95" s="83">
        <f t="shared" si="63"/>
        <v>0</v>
      </c>
      <c r="K95" s="80">
        <f t="shared" si="64"/>
        <v>0</v>
      </c>
      <c r="L95" s="84">
        <f t="shared" si="65"/>
        <v>0.02958579881656807</v>
      </c>
      <c r="M95" s="67">
        <f t="shared" si="66"/>
        <v>888.2000000000007</v>
      </c>
      <c r="V95" s="1">
        <v>41451</v>
      </c>
      <c r="W95" s="46">
        <v>888.2000000000007</v>
      </c>
      <c r="X95" s="46">
        <f t="shared" si="42"/>
        <v>12953.367200000002</v>
      </c>
    </row>
    <row r="96" spans="1:24" ht="12.75">
      <c r="A96" s="1">
        <v>41452</v>
      </c>
      <c r="B96" t="s">
        <v>62</v>
      </c>
      <c r="C96" s="79" t="s">
        <v>10</v>
      </c>
      <c r="D96" s="80">
        <v>55198</v>
      </c>
      <c r="E96" s="85">
        <v>0.5435</v>
      </c>
      <c r="F96" s="82">
        <v>41452</v>
      </c>
      <c r="G96" s="86">
        <v>0.547</v>
      </c>
      <c r="H96" s="81">
        <f t="shared" si="67"/>
        <v>30000.112999999998</v>
      </c>
      <c r="I96" s="81">
        <f t="shared" si="62"/>
        <v>30193.306</v>
      </c>
      <c r="J96" s="83">
        <f t="shared" si="63"/>
        <v>0</v>
      </c>
      <c r="K96" s="80">
        <f t="shared" si="64"/>
        <v>0</v>
      </c>
      <c r="L96" s="84">
        <f t="shared" si="65"/>
        <v>0.006439742410303686</v>
      </c>
      <c r="M96" s="67">
        <f t="shared" si="66"/>
        <v>193.19300000000294</v>
      </c>
      <c r="V96" s="1">
        <v>41452</v>
      </c>
      <c r="W96" s="46">
        <v>193.19300000000294</v>
      </c>
      <c r="X96" s="46">
        <f t="shared" si="42"/>
        <v>13146.560200000005</v>
      </c>
    </row>
    <row r="97" spans="1:24" ht="12.75">
      <c r="A97" s="1">
        <v>41453</v>
      </c>
      <c r="B97" t="s">
        <v>47</v>
      </c>
      <c r="C97" s="79" t="s">
        <v>46</v>
      </c>
      <c r="D97" s="80">
        <v>94997</v>
      </c>
      <c r="E97" s="85">
        <v>0.3156</v>
      </c>
      <c r="F97" s="82">
        <v>41453</v>
      </c>
      <c r="G97" s="85">
        <v>0.3071</v>
      </c>
      <c r="H97" s="81">
        <f t="shared" si="67"/>
        <v>29981.0532</v>
      </c>
      <c r="I97" s="81">
        <f aca="true" t="shared" si="68" ref="I97:I102">IF(F97&gt;0,G97*D97,0)</f>
        <v>29173.5787</v>
      </c>
      <c r="J97" s="83">
        <f aca="true" t="shared" si="69" ref="J97:J102">IF(F97&gt;0,F97-A97,0)</f>
        <v>0</v>
      </c>
      <c r="K97" s="80">
        <f aca="true" t="shared" si="70" ref="K97:K102">H97*J97</f>
        <v>0</v>
      </c>
      <c r="L97" s="84">
        <f aca="true" t="shared" si="71" ref="L97:L102">IF(F97&gt;0,IF(LEFT(UPPER(C97))="S",(H97-I97)/H97,(I97-H97)/H97),0)</f>
        <v>0.026932826362484168</v>
      </c>
      <c r="M97" s="67">
        <f aca="true" t="shared" si="72" ref="M97:M102">(H97*L97)</f>
        <v>807.4745000000003</v>
      </c>
      <c r="V97" s="1">
        <v>41453</v>
      </c>
      <c r="W97" s="46">
        <v>807.4745000000003</v>
      </c>
      <c r="X97" s="46">
        <f t="shared" si="42"/>
        <v>13954.034700000006</v>
      </c>
    </row>
    <row r="98" spans="1:24" ht="12.75">
      <c r="A98" s="1">
        <v>41456</v>
      </c>
      <c r="B98" t="s">
        <v>39</v>
      </c>
      <c r="C98" s="79" t="s">
        <v>42</v>
      </c>
      <c r="D98" s="80">
        <v>2368</v>
      </c>
      <c r="E98" s="81">
        <v>12.67</v>
      </c>
      <c r="F98" s="82">
        <v>41456</v>
      </c>
      <c r="G98" s="81">
        <v>13.5</v>
      </c>
      <c r="H98" s="81">
        <f t="shared" si="67"/>
        <v>30002.56</v>
      </c>
      <c r="I98" s="81">
        <f t="shared" si="68"/>
        <v>31968</v>
      </c>
      <c r="J98" s="83">
        <f t="shared" si="69"/>
        <v>0</v>
      </c>
      <c r="K98" s="80">
        <f t="shared" si="70"/>
        <v>0</v>
      </c>
      <c r="L98" s="84">
        <f t="shared" si="71"/>
        <v>0.06550907655880027</v>
      </c>
      <c r="M98" s="67">
        <f t="shared" si="72"/>
        <v>1965.4399999999987</v>
      </c>
      <c r="V98" s="1">
        <v>41456</v>
      </c>
      <c r="W98" s="46">
        <v>1965.4399999999987</v>
      </c>
      <c r="X98" s="46">
        <f t="shared" si="42"/>
        <v>15919.474700000004</v>
      </c>
    </row>
    <row r="99" spans="1:24" ht="12.75">
      <c r="A99" s="1">
        <v>41458</v>
      </c>
      <c r="B99" t="s">
        <v>65</v>
      </c>
      <c r="C99" s="79" t="s">
        <v>42</v>
      </c>
      <c r="D99" s="80">
        <v>8065</v>
      </c>
      <c r="E99" s="85">
        <v>3.7217</v>
      </c>
      <c r="F99" s="82">
        <v>41458</v>
      </c>
      <c r="G99" s="85">
        <v>3.7261</v>
      </c>
      <c r="H99" s="81">
        <f t="shared" si="67"/>
        <v>30015.510499999997</v>
      </c>
      <c r="I99" s="81">
        <f t="shared" si="68"/>
        <v>30050.9965</v>
      </c>
      <c r="J99" s="83">
        <f t="shared" si="69"/>
        <v>0</v>
      </c>
      <c r="K99" s="80">
        <f t="shared" si="70"/>
        <v>0</v>
      </c>
      <c r="L99" s="84">
        <f t="shared" si="71"/>
        <v>0.0011822554209099468</v>
      </c>
      <c r="M99" s="67">
        <f t="shared" si="72"/>
        <v>35.486000000004424</v>
      </c>
      <c r="V99" s="1">
        <v>41458</v>
      </c>
      <c r="W99" s="46">
        <v>35.486000000004424</v>
      </c>
      <c r="X99" s="46">
        <f t="shared" si="42"/>
        <v>15954.960700000009</v>
      </c>
    </row>
    <row r="100" spans="1:24" ht="12.75">
      <c r="A100" s="1">
        <v>41459</v>
      </c>
      <c r="B100" t="s">
        <v>48</v>
      </c>
      <c r="C100" s="79" t="s">
        <v>10</v>
      </c>
      <c r="D100" s="80">
        <v>5566</v>
      </c>
      <c r="E100" s="81">
        <v>5.39</v>
      </c>
      <c r="F100" s="82">
        <v>41459</v>
      </c>
      <c r="G100" s="86">
        <v>5.375</v>
      </c>
      <c r="H100" s="81">
        <f t="shared" si="67"/>
        <v>30000.739999999998</v>
      </c>
      <c r="I100" s="81">
        <f t="shared" si="68"/>
        <v>29917.25</v>
      </c>
      <c r="J100" s="83">
        <f t="shared" si="69"/>
        <v>0</v>
      </c>
      <c r="K100" s="80">
        <f t="shared" si="70"/>
        <v>0</v>
      </c>
      <c r="L100" s="84">
        <f t="shared" si="71"/>
        <v>-0.002782931354359858</v>
      </c>
      <c r="M100" s="67">
        <f t="shared" si="72"/>
        <v>-83.48999999999796</v>
      </c>
      <c r="V100" s="1">
        <v>41459</v>
      </c>
      <c r="W100" s="46">
        <v>-83.48999999999796</v>
      </c>
      <c r="X100" s="46">
        <f t="shared" si="42"/>
        <v>15871.47070000001</v>
      </c>
    </row>
    <row r="101" spans="1:24" ht="12.75">
      <c r="A101" s="1">
        <v>41460</v>
      </c>
      <c r="B101" t="s">
        <v>82</v>
      </c>
      <c r="C101" s="79" t="s">
        <v>42</v>
      </c>
      <c r="D101" s="80">
        <v>1495</v>
      </c>
      <c r="E101" s="85">
        <v>20.0646</v>
      </c>
      <c r="F101" s="82">
        <v>41460</v>
      </c>
      <c r="G101" s="86">
        <v>20.138</v>
      </c>
      <c r="H101" s="81">
        <f t="shared" si="67"/>
        <v>29996.576999999997</v>
      </c>
      <c r="I101" s="81">
        <f t="shared" si="68"/>
        <v>30106.31</v>
      </c>
      <c r="J101" s="83">
        <f t="shared" si="69"/>
        <v>0</v>
      </c>
      <c r="K101" s="80">
        <f t="shared" si="70"/>
        <v>0</v>
      </c>
      <c r="L101" s="84">
        <f t="shared" si="71"/>
        <v>0.003658184065468664</v>
      </c>
      <c r="M101" s="67">
        <f t="shared" si="72"/>
        <v>109.73300000000381</v>
      </c>
      <c r="V101" s="1">
        <v>41460</v>
      </c>
      <c r="W101" s="46">
        <v>109.73300000000381</v>
      </c>
      <c r="X101" s="46">
        <f t="shared" si="42"/>
        <v>15981.203700000015</v>
      </c>
    </row>
    <row r="102" spans="1:24" ht="12.75">
      <c r="A102" s="1">
        <v>41463</v>
      </c>
      <c r="B102" t="s">
        <v>57</v>
      </c>
      <c r="C102" s="79" t="s">
        <v>42</v>
      </c>
      <c r="D102" s="80">
        <v>4087</v>
      </c>
      <c r="E102" s="86">
        <v>7.345</v>
      </c>
      <c r="F102" s="82">
        <v>41463</v>
      </c>
      <c r="G102" s="85">
        <v>7.3442</v>
      </c>
      <c r="H102" s="81">
        <f t="shared" si="67"/>
        <v>30019.015</v>
      </c>
      <c r="I102" s="81">
        <f t="shared" si="68"/>
        <v>30015.7454</v>
      </c>
      <c r="J102" s="83">
        <f t="shared" si="69"/>
        <v>0</v>
      </c>
      <c r="K102" s="80">
        <f t="shared" si="70"/>
        <v>0</v>
      </c>
      <c r="L102" s="84">
        <f t="shared" si="71"/>
        <v>-0.00010891763104151243</v>
      </c>
      <c r="M102" s="67">
        <f t="shared" si="72"/>
        <v>-3.2695999999996275</v>
      </c>
      <c r="V102" s="1">
        <v>41463</v>
      </c>
      <c r="W102" s="46">
        <v>-3.2695999999996275</v>
      </c>
      <c r="X102" s="46">
        <f t="shared" si="42"/>
        <v>15977.934100000015</v>
      </c>
    </row>
    <row r="103" spans="1:24" ht="12.75">
      <c r="A103" s="1">
        <v>41464</v>
      </c>
      <c r="B103" t="s">
        <v>56</v>
      </c>
      <c r="C103" s="79" t="s">
        <v>42</v>
      </c>
      <c r="D103" s="80">
        <v>2099</v>
      </c>
      <c r="E103" s="81">
        <v>14.29</v>
      </c>
      <c r="F103" s="82">
        <v>41464</v>
      </c>
      <c r="G103" s="81">
        <v>14.18</v>
      </c>
      <c r="H103" s="81">
        <f aca="true" t="shared" si="73" ref="H103:H108">E103*D103</f>
        <v>29994.71</v>
      </c>
      <c r="I103" s="81">
        <f aca="true" t="shared" si="74" ref="I103:I108">IF(F103&gt;0,G103*D103,0)</f>
        <v>29763.82</v>
      </c>
      <c r="J103" s="83">
        <f aca="true" t="shared" si="75" ref="J103:J108">IF(F103&gt;0,F103-A103,0)</f>
        <v>0</v>
      </c>
      <c r="K103" s="80">
        <f aca="true" t="shared" si="76" ref="K103:K108">H103*J103</f>
        <v>0</v>
      </c>
      <c r="L103" s="84">
        <f aca="true" t="shared" si="77" ref="L103:L108">IF(F103&gt;0,IF(LEFT(UPPER(C103))="S",(H103-I103)/H103,(I103-H103)/H103),0)</f>
        <v>-0.007697690692792143</v>
      </c>
      <c r="M103" s="67">
        <f aca="true" t="shared" si="78" ref="M103:M108">(H103*L103)</f>
        <v>-230.88999999999942</v>
      </c>
      <c r="V103" s="1">
        <v>41464</v>
      </c>
      <c r="W103" s="46">
        <v>-230.88999999999942</v>
      </c>
      <c r="X103" s="46">
        <f t="shared" si="42"/>
        <v>15747.044100000016</v>
      </c>
    </row>
    <row r="104" spans="1:24" ht="12.75">
      <c r="A104" s="1">
        <v>41465</v>
      </c>
      <c r="B104" t="s">
        <v>62</v>
      </c>
      <c r="C104" s="79" t="s">
        <v>46</v>
      </c>
      <c r="D104" s="80">
        <v>56391</v>
      </c>
      <c r="E104" s="86">
        <v>0.532</v>
      </c>
      <c r="F104" s="82">
        <v>41465</v>
      </c>
      <c r="G104" s="86">
        <v>0.531</v>
      </c>
      <c r="H104" s="81">
        <f t="shared" si="73"/>
        <v>30000.012000000002</v>
      </c>
      <c r="I104" s="81">
        <f t="shared" si="74"/>
        <v>29943.621000000003</v>
      </c>
      <c r="J104" s="83">
        <f t="shared" si="75"/>
        <v>0</v>
      </c>
      <c r="K104" s="80">
        <f t="shared" si="76"/>
        <v>0</v>
      </c>
      <c r="L104" s="84">
        <f t="shared" si="77"/>
        <v>0.001879699248120288</v>
      </c>
      <c r="M104" s="67">
        <f t="shared" si="78"/>
        <v>56.39099999999962</v>
      </c>
      <c r="V104" s="1">
        <v>41465</v>
      </c>
      <c r="W104" s="46">
        <v>56.39099999999962</v>
      </c>
      <c r="X104" s="46">
        <f t="shared" si="42"/>
        <v>15803.435100000015</v>
      </c>
    </row>
    <row r="105" spans="1:24" ht="12.75">
      <c r="A105" s="1">
        <v>41466</v>
      </c>
      <c r="B105" t="s">
        <v>43</v>
      </c>
      <c r="C105" s="79" t="s">
        <v>42</v>
      </c>
      <c r="D105" s="80">
        <v>1875</v>
      </c>
      <c r="E105" s="80">
        <v>16</v>
      </c>
      <c r="F105" s="82">
        <v>41466</v>
      </c>
      <c r="G105" s="81">
        <v>15.88</v>
      </c>
      <c r="H105" s="81">
        <f t="shared" si="73"/>
        <v>30000</v>
      </c>
      <c r="I105" s="81">
        <f t="shared" si="74"/>
        <v>29775</v>
      </c>
      <c r="J105" s="83">
        <f t="shared" si="75"/>
        <v>0</v>
      </c>
      <c r="K105" s="80">
        <f t="shared" si="76"/>
        <v>0</v>
      </c>
      <c r="L105" s="84">
        <f t="shared" si="77"/>
        <v>-0.0075</v>
      </c>
      <c r="M105" s="67">
        <f t="shared" si="78"/>
        <v>-225</v>
      </c>
      <c r="V105" s="1">
        <v>41466</v>
      </c>
      <c r="W105" s="46">
        <v>-225</v>
      </c>
      <c r="X105" s="46">
        <f t="shared" si="42"/>
        <v>15578.435100000015</v>
      </c>
    </row>
    <row r="106" spans="1:24" ht="12.75">
      <c r="A106" s="1">
        <v>41467</v>
      </c>
      <c r="B106" t="s">
        <v>39</v>
      </c>
      <c r="C106" s="79" t="s">
        <v>42</v>
      </c>
      <c r="D106" s="80">
        <v>2052</v>
      </c>
      <c r="E106" s="85">
        <v>14.6254</v>
      </c>
      <c r="F106" s="82">
        <v>41467</v>
      </c>
      <c r="G106" s="85">
        <v>14.6141</v>
      </c>
      <c r="H106" s="81">
        <f t="shared" si="73"/>
        <v>30011.3208</v>
      </c>
      <c r="I106" s="81">
        <f t="shared" si="74"/>
        <v>29988.1332</v>
      </c>
      <c r="J106" s="83">
        <f t="shared" si="75"/>
        <v>0</v>
      </c>
      <c r="K106" s="80">
        <f t="shared" si="76"/>
        <v>0</v>
      </c>
      <c r="L106" s="84">
        <f t="shared" si="77"/>
        <v>-0.0007726284409315671</v>
      </c>
      <c r="M106" s="67">
        <f t="shared" si="78"/>
        <v>-23.18760000000111</v>
      </c>
      <c r="V106" s="1">
        <v>41467</v>
      </c>
      <c r="W106" s="46">
        <v>-23.18760000000111</v>
      </c>
      <c r="X106" s="46">
        <f t="shared" si="42"/>
        <v>15555.247500000014</v>
      </c>
    </row>
    <row r="107" spans="1:24" ht="12.75">
      <c r="A107" s="1">
        <v>41470</v>
      </c>
      <c r="B107" t="s">
        <v>57</v>
      </c>
      <c r="C107" s="79" t="s">
        <v>42</v>
      </c>
      <c r="D107" s="80">
        <v>4027</v>
      </c>
      <c r="E107" s="86">
        <v>7.455</v>
      </c>
      <c r="F107" s="82">
        <v>41470</v>
      </c>
      <c r="G107" s="81">
        <v>7.53</v>
      </c>
      <c r="H107" s="81">
        <f t="shared" si="73"/>
        <v>30021.285</v>
      </c>
      <c r="I107" s="81">
        <f t="shared" si="74"/>
        <v>30323.31</v>
      </c>
      <c r="J107" s="83">
        <f t="shared" si="75"/>
        <v>0</v>
      </c>
      <c r="K107" s="80">
        <f t="shared" si="76"/>
        <v>0</v>
      </c>
      <c r="L107" s="84">
        <f t="shared" si="77"/>
        <v>0.010060362173038278</v>
      </c>
      <c r="M107" s="67">
        <f t="shared" si="78"/>
        <v>302.02500000000146</v>
      </c>
      <c r="V107" s="1">
        <v>41470</v>
      </c>
      <c r="W107" s="46">
        <v>302.02500000000146</v>
      </c>
      <c r="X107" s="46">
        <f t="shared" si="42"/>
        <v>15857.272500000015</v>
      </c>
    </row>
    <row r="108" spans="1:24" ht="12.75">
      <c r="A108" s="1">
        <v>41471</v>
      </c>
      <c r="B108" t="s">
        <v>39</v>
      </c>
      <c r="C108" s="79" t="s">
        <v>42</v>
      </c>
      <c r="D108" s="80">
        <v>2065</v>
      </c>
      <c r="E108" s="81">
        <v>14.53</v>
      </c>
      <c r="F108" s="82">
        <v>41471</v>
      </c>
      <c r="G108" s="81">
        <v>14.98</v>
      </c>
      <c r="H108" s="81">
        <f t="shared" si="73"/>
        <v>30004.449999999997</v>
      </c>
      <c r="I108" s="81">
        <f t="shared" si="74"/>
        <v>30933.7</v>
      </c>
      <c r="J108" s="83">
        <f t="shared" si="75"/>
        <v>0</v>
      </c>
      <c r="K108" s="80">
        <f t="shared" si="76"/>
        <v>0</v>
      </c>
      <c r="L108" s="84">
        <f t="shared" si="77"/>
        <v>0.030970406056435085</v>
      </c>
      <c r="M108" s="67">
        <f t="shared" si="78"/>
        <v>929.2500000000036</v>
      </c>
      <c r="V108" s="1">
        <v>41471</v>
      </c>
      <c r="W108" s="46">
        <v>929.2500000000036</v>
      </c>
      <c r="X108" s="46">
        <f t="shared" si="42"/>
        <v>16786.52250000002</v>
      </c>
    </row>
    <row r="109" spans="1:24" ht="12.75">
      <c r="A109" s="1">
        <v>41472</v>
      </c>
      <c r="B109" t="s">
        <v>62</v>
      </c>
      <c r="C109" s="79" t="s">
        <v>42</v>
      </c>
      <c r="D109" s="80">
        <v>60988</v>
      </c>
      <c r="E109" s="85">
        <v>0.4919</v>
      </c>
      <c r="F109" s="82">
        <v>41472</v>
      </c>
      <c r="G109" s="85">
        <v>0.4925</v>
      </c>
      <c r="H109" s="81">
        <f aca="true" t="shared" si="79" ref="H109:H115">E109*D109</f>
        <v>29999.9972</v>
      </c>
      <c r="I109" s="81">
        <f aca="true" t="shared" si="80" ref="I109:I114">IF(F109&gt;0,G109*D109,0)</f>
        <v>30036.59</v>
      </c>
      <c r="J109" s="83">
        <f aca="true" t="shared" si="81" ref="J109:J114">IF(F109&gt;0,F109-A109,0)</f>
        <v>0</v>
      </c>
      <c r="K109" s="80">
        <f aca="true" t="shared" si="82" ref="K109:K114">H109*J109</f>
        <v>0</v>
      </c>
      <c r="L109" s="84">
        <f aca="true" t="shared" si="83" ref="L109:L114">IF(F109&gt;0,IF(LEFT(UPPER(C109))="S",(H109-I109)/H109,(I109-H109)/H109),0)</f>
        <v>0.0012197601138442284</v>
      </c>
      <c r="M109" s="67">
        <f aca="true" t="shared" si="84" ref="M109:M114">(H109*L109)</f>
        <v>36.59279999999853</v>
      </c>
      <c r="V109" s="1">
        <v>41472</v>
      </c>
      <c r="W109" s="46">
        <v>36.59279999999853</v>
      </c>
      <c r="X109" s="46">
        <f t="shared" si="42"/>
        <v>16823.11530000002</v>
      </c>
    </row>
    <row r="110" spans="1:24" ht="12.75">
      <c r="A110" s="1">
        <v>41473</v>
      </c>
      <c r="B110" t="s">
        <v>62</v>
      </c>
      <c r="C110" s="79" t="s">
        <v>46</v>
      </c>
      <c r="D110" s="80">
        <v>62202</v>
      </c>
      <c r="E110" s="85">
        <v>0.4822</v>
      </c>
      <c r="F110" s="82">
        <v>41473</v>
      </c>
      <c r="G110" s="85">
        <v>0.4767</v>
      </c>
      <c r="H110" s="81">
        <f t="shared" si="79"/>
        <v>29993.8044</v>
      </c>
      <c r="I110" s="81">
        <f t="shared" si="80"/>
        <v>29651.6934</v>
      </c>
      <c r="J110" s="83">
        <f t="shared" si="81"/>
        <v>0</v>
      </c>
      <c r="K110" s="80">
        <f t="shared" si="82"/>
        <v>0</v>
      </c>
      <c r="L110" s="84">
        <f t="shared" si="83"/>
        <v>0.011406055578598117</v>
      </c>
      <c r="M110" s="67">
        <f t="shared" si="84"/>
        <v>342.1110000000008</v>
      </c>
      <c r="V110" s="1">
        <v>41473</v>
      </c>
      <c r="W110" s="46">
        <v>342.1110000000008</v>
      </c>
      <c r="X110" s="46">
        <f t="shared" si="42"/>
        <v>17165.22630000002</v>
      </c>
    </row>
    <row r="111" spans="1:24" ht="12.75">
      <c r="A111" s="1">
        <v>41474</v>
      </c>
      <c r="B111" t="s">
        <v>52</v>
      </c>
      <c r="C111" s="79" t="s">
        <v>46</v>
      </c>
      <c r="D111" s="80">
        <v>9091</v>
      </c>
      <c r="E111" s="86">
        <v>3.298</v>
      </c>
      <c r="F111" s="82">
        <v>41474</v>
      </c>
      <c r="G111" s="81">
        <v>3.3</v>
      </c>
      <c r="H111" s="81">
        <f t="shared" si="79"/>
        <v>29982.118</v>
      </c>
      <c r="I111" s="81">
        <f t="shared" si="80"/>
        <v>30000.3</v>
      </c>
      <c r="J111" s="83">
        <f t="shared" si="81"/>
        <v>0</v>
      </c>
      <c r="K111" s="80">
        <f t="shared" si="82"/>
        <v>0</v>
      </c>
      <c r="L111" s="84">
        <f t="shared" si="83"/>
        <v>-0.0006064281382656388</v>
      </c>
      <c r="M111" s="67">
        <f t="shared" si="84"/>
        <v>-18.1820000000007</v>
      </c>
      <c r="V111" s="1">
        <v>41474</v>
      </c>
      <c r="W111" s="46">
        <v>-18.1820000000007</v>
      </c>
      <c r="X111" s="46">
        <f t="shared" si="42"/>
        <v>17147.04430000002</v>
      </c>
    </row>
    <row r="112" spans="1:24" ht="12.75">
      <c r="A112" s="1">
        <v>41477</v>
      </c>
      <c r="B112" t="s">
        <v>47</v>
      </c>
      <c r="C112" s="79" t="s">
        <v>42</v>
      </c>
      <c r="D112" s="80">
        <v>80214</v>
      </c>
      <c r="E112" s="86">
        <v>0.374</v>
      </c>
      <c r="F112" s="82">
        <v>41477</v>
      </c>
      <c r="G112" s="85">
        <v>0.3719</v>
      </c>
      <c r="H112" s="81">
        <f t="shared" si="79"/>
        <v>30000.036</v>
      </c>
      <c r="I112" s="81">
        <f t="shared" si="80"/>
        <v>29831.586600000002</v>
      </c>
      <c r="J112" s="83">
        <f t="shared" si="81"/>
        <v>0</v>
      </c>
      <c r="K112" s="80">
        <f t="shared" si="82"/>
        <v>0</v>
      </c>
      <c r="L112" s="84">
        <f t="shared" si="83"/>
        <v>-0.005614973262032009</v>
      </c>
      <c r="M112" s="67">
        <f t="shared" si="84"/>
        <v>-168.4493999999977</v>
      </c>
      <c r="V112" s="1">
        <v>41477</v>
      </c>
      <c r="W112" s="46">
        <v>-168.4493999999977</v>
      </c>
      <c r="X112" s="46">
        <f t="shared" si="42"/>
        <v>16978.594900000022</v>
      </c>
    </row>
    <row r="113" spans="1:24" ht="12.75">
      <c r="A113" s="1">
        <v>41478</v>
      </c>
      <c r="B113" t="s">
        <v>61</v>
      </c>
      <c r="C113" s="79" t="s">
        <v>46</v>
      </c>
      <c r="D113" s="80">
        <v>746</v>
      </c>
      <c r="E113" s="85">
        <v>40.2013</v>
      </c>
      <c r="F113" s="82">
        <v>41478</v>
      </c>
      <c r="G113" s="81">
        <v>39.25</v>
      </c>
      <c r="H113" s="81">
        <f t="shared" si="79"/>
        <v>29990.169800000003</v>
      </c>
      <c r="I113" s="81">
        <f t="shared" si="80"/>
        <v>29280.5</v>
      </c>
      <c r="J113" s="83">
        <f t="shared" si="81"/>
        <v>0</v>
      </c>
      <c r="K113" s="80">
        <f t="shared" si="82"/>
        <v>0</v>
      </c>
      <c r="L113" s="84">
        <f t="shared" si="83"/>
        <v>0.02366341386970084</v>
      </c>
      <c r="M113" s="67">
        <f t="shared" si="84"/>
        <v>709.6698000000033</v>
      </c>
      <c r="V113" s="1">
        <v>41478</v>
      </c>
      <c r="W113" s="46">
        <v>709.6698000000033</v>
      </c>
      <c r="X113" s="46">
        <f t="shared" si="42"/>
        <v>17688.264700000025</v>
      </c>
    </row>
    <row r="114" spans="1:24" ht="12.75">
      <c r="A114" s="1">
        <v>41479</v>
      </c>
      <c r="B114" t="s">
        <v>52</v>
      </c>
      <c r="C114" s="79" t="s">
        <v>42</v>
      </c>
      <c r="D114" s="80">
        <v>9231</v>
      </c>
      <c r="E114" s="85">
        <v>3.252</v>
      </c>
      <c r="F114" s="82">
        <v>41479</v>
      </c>
      <c r="G114" s="86">
        <v>3.264</v>
      </c>
      <c r="H114" s="81">
        <f t="shared" si="79"/>
        <v>30019.212</v>
      </c>
      <c r="I114" s="81">
        <f t="shared" si="80"/>
        <v>30129.983999999997</v>
      </c>
      <c r="J114" s="83">
        <f t="shared" si="81"/>
        <v>0</v>
      </c>
      <c r="K114" s="80">
        <f t="shared" si="82"/>
        <v>0</v>
      </c>
      <c r="L114" s="84">
        <f t="shared" si="83"/>
        <v>0.0036900369003689108</v>
      </c>
      <c r="M114" s="67">
        <f t="shared" si="84"/>
        <v>110.7719999999972</v>
      </c>
      <c r="V114" s="1">
        <v>41479</v>
      </c>
      <c r="W114" s="46">
        <v>110.7719999999972</v>
      </c>
      <c r="X114" s="46">
        <f t="shared" si="42"/>
        <v>17799.036700000022</v>
      </c>
    </row>
    <row r="115" spans="1:24" ht="12.75">
      <c r="A115" s="1">
        <v>41480</v>
      </c>
      <c r="B115" t="s">
        <v>57</v>
      </c>
      <c r="C115" s="79" t="s">
        <v>42</v>
      </c>
      <c r="D115" s="80">
        <v>4559</v>
      </c>
      <c r="E115" s="81">
        <v>6.58</v>
      </c>
      <c r="F115" s="82">
        <v>41480</v>
      </c>
      <c r="G115" s="86">
        <v>6.575</v>
      </c>
      <c r="H115" s="81">
        <f t="shared" si="79"/>
        <v>29998.22</v>
      </c>
      <c r="I115" s="81">
        <f aca="true" t="shared" si="85" ref="I115:I120">IF(F115&gt;0,G115*D115,0)</f>
        <v>29975.425</v>
      </c>
      <c r="J115" s="83">
        <f aca="true" t="shared" si="86" ref="J115:J120">IF(F115&gt;0,F115-A115,0)</f>
        <v>0</v>
      </c>
      <c r="K115" s="80">
        <f aca="true" t="shared" si="87" ref="K115:K120">H115*J115</f>
        <v>0</v>
      </c>
      <c r="L115" s="84">
        <f aca="true" t="shared" si="88" ref="L115:L120">IF(F115&gt;0,IF(LEFT(UPPER(C115))="S",(H115-I115)/H115,(I115-H115)/H115),0)</f>
        <v>-0.0007598784194529505</v>
      </c>
      <c r="M115" s="67">
        <f aca="true" t="shared" si="89" ref="M115:M120">(H115*L115)</f>
        <v>-22.79500000000189</v>
      </c>
      <c r="V115" s="1">
        <v>41480</v>
      </c>
      <c r="W115" s="46">
        <v>-22.79500000000189</v>
      </c>
      <c r="X115" s="46">
        <f t="shared" si="42"/>
        <v>17776.24170000002</v>
      </c>
    </row>
    <row r="116" spans="1:24" ht="12.75">
      <c r="A116" s="1">
        <v>41484</v>
      </c>
      <c r="B116" t="s">
        <v>48</v>
      </c>
      <c r="C116" s="79" t="s">
        <v>42</v>
      </c>
      <c r="D116" s="80">
        <v>4858</v>
      </c>
      <c r="E116" s="86">
        <v>6.175</v>
      </c>
      <c r="F116" s="82">
        <v>41484</v>
      </c>
      <c r="G116" s="86">
        <v>6.255</v>
      </c>
      <c r="H116" s="81">
        <f aca="true" t="shared" si="90" ref="H116:H121">E116*D116</f>
        <v>29998.149999999998</v>
      </c>
      <c r="I116" s="81">
        <f t="shared" si="85"/>
        <v>30386.79</v>
      </c>
      <c r="J116" s="83">
        <f t="shared" si="86"/>
        <v>0</v>
      </c>
      <c r="K116" s="80">
        <f t="shared" si="87"/>
        <v>0</v>
      </c>
      <c r="L116" s="84">
        <f t="shared" si="88"/>
        <v>0.012955465587044638</v>
      </c>
      <c r="M116" s="67">
        <f t="shared" si="89"/>
        <v>388.64000000000306</v>
      </c>
      <c r="V116" s="1">
        <v>41484</v>
      </c>
      <c r="W116" s="46">
        <v>388.64000000000306</v>
      </c>
      <c r="X116" s="46">
        <f t="shared" si="42"/>
        <v>18164.881700000024</v>
      </c>
    </row>
    <row r="117" spans="1:24" ht="12.75">
      <c r="A117" s="1">
        <v>41485</v>
      </c>
      <c r="B117" t="s">
        <v>57</v>
      </c>
      <c r="C117" s="79" t="s">
        <v>42</v>
      </c>
      <c r="D117" s="80">
        <v>4673</v>
      </c>
      <c r="E117" s="85">
        <v>6.4203</v>
      </c>
      <c r="F117" s="82">
        <v>41485</v>
      </c>
      <c r="G117" s="81">
        <v>6.38</v>
      </c>
      <c r="H117" s="81">
        <f t="shared" si="90"/>
        <v>30002.0619</v>
      </c>
      <c r="I117" s="81">
        <f t="shared" si="85"/>
        <v>29813.739999999998</v>
      </c>
      <c r="J117" s="83">
        <f t="shared" si="86"/>
        <v>0</v>
      </c>
      <c r="K117" s="80">
        <f t="shared" si="87"/>
        <v>0</v>
      </c>
      <c r="L117" s="84">
        <f t="shared" si="88"/>
        <v>-0.006276965250845064</v>
      </c>
      <c r="M117" s="67">
        <f t="shared" si="89"/>
        <v>-188.32190000000264</v>
      </c>
      <c r="V117" s="1">
        <v>41485</v>
      </c>
      <c r="W117" s="46">
        <v>-188.32190000000264</v>
      </c>
      <c r="X117" s="46">
        <f t="shared" si="42"/>
        <v>17976.55980000002</v>
      </c>
    </row>
    <row r="118" spans="1:24" ht="12.75">
      <c r="A118" s="1">
        <v>41486</v>
      </c>
      <c r="B118" t="s">
        <v>56</v>
      </c>
      <c r="C118" s="79" t="s">
        <v>42</v>
      </c>
      <c r="D118" s="80">
        <v>2039</v>
      </c>
      <c r="E118" s="81">
        <v>14.71</v>
      </c>
      <c r="F118" s="82">
        <v>41486</v>
      </c>
      <c r="G118" s="81">
        <v>14.63</v>
      </c>
      <c r="H118" s="81">
        <f t="shared" si="90"/>
        <v>29993.690000000002</v>
      </c>
      <c r="I118" s="81">
        <f t="shared" si="85"/>
        <v>29830.570000000003</v>
      </c>
      <c r="J118" s="83">
        <f t="shared" si="86"/>
        <v>0</v>
      </c>
      <c r="K118" s="80">
        <f t="shared" si="87"/>
        <v>0</v>
      </c>
      <c r="L118" s="84">
        <f t="shared" si="88"/>
        <v>-0.00543847722637658</v>
      </c>
      <c r="M118" s="67">
        <f t="shared" si="89"/>
        <v>-163.11999999999898</v>
      </c>
      <c r="V118" s="1">
        <v>41486</v>
      </c>
      <c r="W118" s="46">
        <v>-163.11999999999898</v>
      </c>
      <c r="X118" s="46">
        <f t="shared" si="42"/>
        <v>17813.439800000022</v>
      </c>
    </row>
    <row r="119" spans="1:24" ht="12.75">
      <c r="A119" s="1">
        <v>41487</v>
      </c>
      <c r="B119" t="s">
        <v>62</v>
      </c>
      <c r="C119" s="79" t="s">
        <v>46</v>
      </c>
      <c r="D119" s="80">
        <v>58881</v>
      </c>
      <c r="E119" s="85">
        <v>0.509</v>
      </c>
      <c r="F119" s="82">
        <v>41487</v>
      </c>
      <c r="G119" s="85">
        <v>0.514</v>
      </c>
      <c r="H119" s="81">
        <f t="shared" si="90"/>
        <v>29970.429</v>
      </c>
      <c r="I119" s="81">
        <f t="shared" si="85"/>
        <v>30264.834</v>
      </c>
      <c r="J119" s="83">
        <f t="shared" si="86"/>
        <v>0</v>
      </c>
      <c r="K119" s="80">
        <f t="shared" si="87"/>
        <v>0</v>
      </c>
      <c r="L119" s="84">
        <f t="shared" si="88"/>
        <v>-0.00982318271119839</v>
      </c>
      <c r="M119" s="67">
        <f t="shared" si="89"/>
        <v>-294.40499999999884</v>
      </c>
      <c r="V119" s="1">
        <v>41487</v>
      </c>
      <c r="W119" s="46">
        <v>-294.40499999999884</v>
      </c>
      <c r="X119" s="46">
        <f t="shared" si="42"/>
        <v>17519.034800000023</v>
      </c>
    </row>
    <row r="120" spans="1:24" ht="12.75">
      <c r="A120" s="1">
        <v>41488</v>
      </c>
      <c r="B120" t="s">
        <v>55</v>
      </c>
      <c r="C120" s="79" t="s">
        <v>42</v>
      </c>
      <c r="D120" s="80">
        <v>20520</v>
      </c>
      <c r="E120" s="86">
        <v>1.463</v>
      </c>
      <c r="F120" s="82">
        <v>41488</v>
      </c>
      <c r="G120" s="86">
        <v>1.448</v>
      </c>
      <c r="H120" s="81">
        <f t="shared" si="90"/>
        <v>30020.760000000002</v>
      </c>
      <c r="I120" s="81">
        <f t="shared" si="85"/>
        <v>29712.96</v>
      </c>
      <c r="J120" s="83">
        <f t="shared" si="86"/>
        <v>0</v>
      </c>
      <c r="K120" s="80">
        <f t="shared" si="87"/>
        <v>0</v>
      </c>
      <c r="L120" s="84">
        <f t="shared" si="88"/>
        <v>-0.01025290498974719</v>
      </c>
      <c r="M120" s="67">
        <f t="shared" si="89"/>
        <v>-307.8000000000029</v>
      </c>
      <c r="V120" s="1">
        <v>41488</v>
      </c>
      <c r="W120" s="46">
        <v>-307.8000000000029</v>
      </c>
      <c r="X120" s="46">
        <f t="shared" si="42"/>
        <v>17211.23480000002</v>
      </c>
    </row>
    <row r="121" spans="1:24" ht="12.75">
      <c r="A121" s="1">
        <v>41519</v>
      </c>
      <c r="B121" t="s">
        <v>64</v>
      </c>
      <c r="C121" s="79" t="s">
        <v>46</v>
      </c>
      <c r="D121" s="80">
        <v>3333</v>
      </c>
      <c r="E121" s="80">
        <v>9</v>
      </c>
      <c r="F121" s="82">
        <v>41519</v>
      </c>
      <c r="G121" s="81">
        <v>9.09</v>
      </c>
      <c r="H121" s="81">
        <f t="shared" si="90"/>
        <v>29997</v>
      </c>
      <c r="I121" s="81">
        <f aca="true" t="shared" si="91" ref="I121:I127">IF(F121&gt;0,G121*D121,0)</f>
        <v>30296.97</v>
      </c>
      <c r="J121" s="83">
        <f aca="true" t="shared" si="92" ref="J121:J127">IF(F121&gt;0,F121-A121,0)</f>
        <v>0</v>
      </c>
      <c r="K121" s="80">
        <f aca="true" t="shared" si="93" ref="K121:K127">H121*J121</f>
        <v>0</v>
      </c>
      <c r="L121" s="84">
        <f aca="true" t="shared" si="94" ref="L121:L127">IF(F121&gt;0,IF(LEFT(UPPER(C121))="S",(H121-I121)/H121,(I121-H121)/H121),0)</f>
        <v>-0.010000000000000038</v>
      </c>
      <c r="M121" s="67">
        <f aca="true" t="shared" si="95" ref="M121:M127">(H121*L121)</f>
        <v>-299.97000000000116</v>
      </c>
      <c r="V121" s="1">
        <v>41519</v>
      </c>
      <c r="W121" s="46">
        <v>-299.97000000000116</v>
      </c>
      <c r="X121" s="46">
        <f t="shared" si="42"/>
        <v>16911.26480000002</v>
      </c>
    </row>
    <row r="122" spans="1:24" ht="12.75">
      <c r="A122" s="1">
        <v>41520</v>
      </c>
      <c r="B122" t="s">
        <v>48</v>
      </c>
      <c r="C122" s="79" t="s">
        <v>42</v>
      </c>
      <c r="D122" s="80">
        <v>5128</v>
      </c>
      <c r="E122" s="81">
        <v>5.85</v>
      </c>
      <c r="F122" s="82">
        <v>41520</v>
      </c>
      <c r="G122" s="86">
        <v>5.785</v>
      </c>
      <c r="H122" s="81">
        <f aca="true" t="shared" si="96" ref="H122:H127">E122*D122</f>
        <v>29998.8</v>
      </c>
      <c r="I122" s="81">
        <f t="shared" si="91"/>
        <v>29665.48</v>
      </c>
      <c r="J122" s="83">
        <f t="shared" si="92"/>
        <v>0</v>
      </c>
      <c r="K122" s="80">
        <f t="shared" si="93"/>
        <v>0</v>
      </c>
      <c r="L122" s="84">
        <f t="shared" si="94"/>
        <v>-0.011111111111111101</v>
      </c>
      <c r="M122" s="67">
        <f t="shared" si="95"/>
        <v>-333.3199999999997</v>
      </c>
      <c r="V122" s="1">
        <v>41520</v>
      </c>
      <c r="W122" s="46">
        <v>-333.3199999999997</v>
      </c>
      <c r="X122" s="46">
        <f t="shared" si="42"/>
        <v>16577.94480000002</v>
      </c>
    </row>
    <row r="123" spans="1:24" ht="12.75">
      <c r="A123" s="1">
        <v>41521</v>
      </c>
      <c r="B123" t="s">
        <v>39</v>
      </c>
      <c r="C123" s="79" t="s">
        <v>42</v>
      </c>
      <c r="D123" s="80">
        <v>1787</v>
      </c>
      <c r="E123" s="81">
        <v>16.8</v>
      </c>
      <c r="F123" s="82">
        <v>41521</v>
      </c>
      <c r="G123" s="85">
        <v>16.6106</v>
      </c>
      <c r="H123" s="81">
        <f t="shared" si="96"/>
        <v>30021.600000000002</v>
      </c>
      <c r="I123" s="81">
        <f t="shared" si="91"/>
        <v>29683.142200000002</v>
      </c>
      <c r="J123" s="83">
        <f t="shared" si="92"/>
        <v>0</v>
      </c>
      <c r="K123" s="80">
        <f t="shared" si="93"/>
        <v>0</v>
      </c>
      <c r="L123" s="84">
        <f t="shared" si="94"/>
        <v>-0.011273809523809528</v>
      </c>
      <c r="M123" s="67">
        <f t="shared" si="95"/>
        <v>-338.45780000000013</v>
      </c>
      <c r="V123" s="1">
        <v>41521</v>
      </c>
      <c r="W123" s="46">
        <v>-338.45780000000013</v>
      </c>
      <c r="X123" s="46">
        <f t="shared" si="42"/>
        <v>16239.48700000002</v>
      </c>
    </row>
    <row r="124" spans="1:24" ht="12.75">
      <c r="A124" s="1">
        <v>41522</v>
      </c>
      <c r="B124" t="s">
        <v>54</v>
      </c>
      <c r="C124" s="79" t="s">
        <v>42</v>
      </c>
      <c r="D124" s="80">
        <v>2078</v>
      </c>
      <c r="E124" s="81">
        <v>14.45</v>
      </c>
      <c r="F124" s="82">
        <v>41522</v>
      </c>
      <c r="G124" s="81">
        <v>14.57</v>
      </c>
      <c r="H124" s="81">
        <f t="shared" si="96"/>
        <v>30027.1</v>
      </c>
      <c r="I124" s="81">
        <f t="shared" si="91"/>
        <v>30276.46</v>
      </c>
      <c r="J124" s="83">
        <f t="shared" si="92"/>
        <v>0</v>
      </c>
      <c r="K124" s="80">
        <f t="shared" si="93"/>
        <v>0</v>
      </c>
      <c r="L124" s="84">
        <f t="shared" si="94"/>
        <v>0.008304498269896213</v>
      </c>
      <c r="M124" s="67">
        <f t="shared" si="95"/>
        <v>249.36000000000058</v>
      </c>
      <c r="V124" s="1">
        <v>41522</v>
      </c>
      <c r="W124" s="46">
        <v>249.36000000000058</v>
      </c>
      <c r="X124" s="46">
        <f t="shared" si="42"/>
        <v>16488.84700000002</v>
      </c>
    </row>
    <row r="125" spans="1:24" ht="12.75">
      <c r="A125" s="1">
        <v>41523</v>
      </c>
      <c r="B125" t="s">
        <v>55</v>
      </c>
      <c r="C125" s="79" t="s">
        <v>46</v>
      </c>
      <c r="D125" s="80">
        <v>20027</v>
      </c>
      <c r="E125" s="86">
        <v>1.498</v>
      </c>
      <c r="F125" s="82">
        <v>41523</v>
      </c>
      <c r="G125" s="86">
        <v>1.505</v>
      </c>
      <c r="H125" s="81">
        <f t="shared" si="96"/>
        <v>30000.446</v>
      </c>
      <c r="I125" s="81">
        <f t="shared" si="91"/>
        <v>30140.635</v>
      </c>
      <c r="J125" s="83">
        <f t="shared" si="92"/>
        <v>0</v>
      </c>
      <c r="K125" s="80">
        <f t="shared" si="93"/>
        <v>0</v>
      </c>
      <c r="L125" s="84">
        <f t="shared" si="94"/>
        <v>-0.004672897196261632</v>
      </c>
      <c r="M125" s="67">
        <f t="shared" si="95"/>
        <v>-140.1889999999985</v>
      </c>
      <c r="V125" s="1">
        <v>41523</v>
      </c>
      <c r="W125" s="46">
        <v>-140.1889999999985</v>
      </c>
      <c r="X125" s="46">
        <f t="shared" si="42"/>
        <v>16348.658000000021</v>
      </c>
    </row>
    <row r="126" spans="1:24" ht="12.75">
      <c r="A126" s="1">
        <v>41526</v>
      </c>
      <c r="B126" t="s">
        <v>53</v>
      </c>
      <c r="C126" s="79" t="s">
        <v>42</v>
      </c>
      <c r="D126" s="80">
        <v>8246</v>
      </c>
      <c r="E126" s="85">
        <v>3.6381</v>
      </c>
      <c r="F126" s="82">
        <v>41526</v>
      </c>
      <c r="G126" s="86">
        <v>3.686</v>
      </c>
      <c r="H126" s="81">
        <f t="shared" si="96"/>
        <v>29999.7726</v>
      </c>
      <c r="I126" s="81">
        <f t="shared" si="91"/>
        <v>30394.756</v>
      </c>
      <c r="J126" s="83">
        <f t="shared" si="92"/>
        <v>0</v>
      </c>
      <c r="K126" s="80">
        <f t="shared" si="93"/>
        <v>0</v>
      </c>
      <c r="L126" s="84">
        <f t="shared" si="94"/>
        <v>0.013166213133228915</v>
      </c>
      <c r="M126" s="67">
        <f t="shared" si="95"/>
        <v>394.983400000001</v>
      </c>
      <c r="V126" s="1">
        <v>41526</v>
      </c>
      <c r="W126" s="46">
        <v>394.983400000001</v>
      </c>
      <c r="X126" s="46">
        <f t="shared" si="42"/>
        <v>16743.641400000022</v>
      </c>
    </row>
    <row r="127" spans="1:24" ht="12.75">
      <c r="A127" s="1">
        <v>41527</v>
      </c>
      <c r="B127" t="s">
        <v>55</v>
      </c>
      <c r="C127" s="79" t="s">
        <v>42</v>
      </c>
      <c r="D127" s="80">
        <v>18904</v>
      </c>
      <c r="E127" s="85">
        <v>1.587</v>
      </c>
      <c r="F127" s="82">
        <v>41527</v>
      </c>
      <c r="G127" s="86">
        <v>1.576</v>
      </c>
      <c r="H127" s="81">
        <f t="shared" si="96"/>
        <v>30000.648</v>
      </c>
      <c r="I127" s="81">
        <f t="shared" si="91"/>
        <v>29792.704</v>
      </c>
      <c r="J127" s="83">
        <f t="shared" si="92"/>
        <v>0</v>
      </c>
      <c r="K127" s="80">
        <f t="shared" si="93"/>
        <v>0</v>
      </c>
      <c r="L127" s="84">
        <f t="shared" si="94"/>
        <v>-0.006931316950220525</v>
      </c>
      <c r="M127" s="67">
        <f t="shared" si="95"/>
        <v>-207.9439999999995</v>
      </c>
      <c r="V127" s="1">
        <v>41527</v>
      </c>
      <c r="W127" s="46">
        <v>-207.9439999999995</v>
      </c>
      <c r="X127" s="46">
        <f t="shared" si="42"/>
        <v>16535.697400000023</v>
      </c>
    </row>
    <row r="128" spans="1:24" ht="12.75">
      <c r="A128" s="1">
        <v>41528</v>
      </c>
      <c r="B128" t="s">
        <v>52</v>
      </c>
      <c r="C128" s="79" t="s">
        <v>46</v>
      </c>
      <c r="D128" s="80">
        <v>9004</v>
      </c>
      <c r="E128" s="81">
        <v>3.33</v>
      </c>
      <c r="F128" s="82">
        <v>41528</v>
      </c>
      <c r="G128" s="86">
        <v>3.334</v>
      </c>
      <c r="H128" s="81">
        <f aca="true" t="shared" si="97" ref="H128:H134">E128*D128</f>
        <v>29983.32</v>
      </c>
      <c r="I128" s="81">
        <f aca="true" t="shared" si="98" ref="I128:I133">IF(F128&gt;0,G128*D128,0)</f>
        <v>30019.336</v>
      </c>
      <c r="J128" s="83">
        <f aca="true" t="shared" si="99" ref="J128:J133">IF(F128&gt;0,F128-A128,0)</f>
        <v>0</v>
      </c>
      <c r="K128" s="80">
        <f aca="true" t="shared" si="100" ref="K128:K133">H128*J128</f>
        <v>0</v>
      </c>
      <c r="L128" s="84">
        <f aca="true" t="shared" si="101" ref="L128:L133">IF(F128&gt;0,IF(LEFT(UPPER(C128))="S",(H128-I128)/H128,(I128-H128)/H128),0)</f>
        <v>-0.0012012012012011886</v>
      </c>
      <c r="M128" s="67">
        <f aca="true" t="shared" si="102" ref="M128:M133">(H128*L128)</f>
        <v>-36.01599999999962</v>
      </c>
      <c r="V128" s="1">
        <v>41528</v>
      </c>
      <c r="W128" s="46">
        <v>-36.01599999999962</v>
      </c>
      <c r="X128" s="46">
        <f t="shared" si="42"/>
        <v>16499.681400000023</v>
      </c>
    </row>
    <row r="129" spans="1:24" ht="12.75">
      <c r="A129" s="1">
        <v>41529</v>
      </c>
      <c r="B129" t="s">
        <v>39</v>
      </c>
      <c r="C129" s="79" t="s">
        <v>46</v>
      </c>
      <c r="D129" s="80">
        <v>1836</v>
      </c>
      <c r="E129" s="81">
        <v>16.33</v>
      </c>
      <c r="F129" s="82">
        <v>41529</v>
      </c>
      <c r="G129" s="81">
        <v>16.3</v>
      </c>
      <c r="H129" s="81">
        <f t="shared" si="97"/>
        <v>29981.879999999997</v>
      </c>
      <c r="I129" s="81">
        <f t="shared" si="98"/>
        <v>29926.800000000003</v>
      </c>
      <c r="J129" s="83">
        <f t="shared" si="99"/>
        <v>0</v>
      </c>
      <c r="K129" s="80">
        <f t="shared" si="100"/>
        <v>0</v>
      </c>
      <c r="L129" s="84">
        <f t="shared" si="101"/>
        <v>0.0018371096142067967</v>
      </c>
      <c r="M129" s="67">
        <f t="shared" si="102"/>
        <v>55.07999999999447</v>
      </c>
      <c r="V129" s="1">
        <v>41529</v>
      </c>
      <c r="W129" s="46">
        <v>55.07999999999447</v>
      </c>
      <c r="X129" s="46">
        <f t="shared" si="42"/>
        <v>16554.761400000018</v>
      </c>
    </row>
    <row r="130" spans="1:24" ht="12.75">
      <c r="A130" s="1">
        <v>41530</v>
      </c>
      <c r="B130" t="s">
        <v>57</v>
      </c>
      <c r="C130" s="79" t="s">
        <v>42</v>
      </c>
      <c r="D130" s="80">
        <v>4354</v>
      </c>
      <c r="E130" s="86">
        <v>6.895</v>
      </c>
      <c r="F130" s="82">
        <v>41530</v>
      </c>
      <c r="G130" s="85">
        <v>6.8844</v>
      </c>
      <c r="H130" s="81">
        <f t="shared" si="97"/>
        <v>30020.829999999998</v>
      </c>
      <c r="I130" s="81">
        <f t="shared" si="98"/>
        <v>29974.677600000003</v>
      </c>
      <c r="J130" s="83">
        <f t="shared" si="99"/>
        <v>0</v>
      </c>
      <c r="K130" s="80">
        <f t="shared" si="100"/>
        <v>0</v>
      </c>
      <c r="L130" s="84">
        <f t="shared" si="101"/>
        <v>-0.001537345902827983</v>
      </c>
      <c r="M130" s="67">
        <f t="shared" si="102"/>
        <v>-46.152399999995396</v>
      </c>
      <c r="V130" s="1">
        <v>41530</v>
      </c>
      <c r="W130" s="46">
        <v>-46.152399999995396</v>
      </c>
      <c r="X130" s="46">
        <f t="shared" si="42"/>
        <v>16508.609000000022</v>
      </c>
    </row>
    <row r="131" spans="1:24" ht="12.75">
      <c r="A131" s="1">
        <v>41533</v>
      </c>
      <c r="B131" t="s">
        <v>48</v>
      </c>
      <c r="C131" s="79" t="s">
        <v>46</v>
      </c>
      <c r="D131" s="80">
        <v>4862</v>
      </c>
      <c r="E131" s="81">
        <v>6.17</v>
      </c>
      <c r="F131" s="82">
        <v>41533</v>
      </c>
      <c r="G131" s="86">
        <v>6.155</v>
      </c>
      <c r="H131" s="81">
        <f t="shared" si="97"/>
        <v>29998.54</v>
      </c>
      <c r="I131" s="81">
        <f t="shared" si="98"/>
        <v>29925.61</v>
      </c>
      <c r="J131" s="83">
        <f t="shared" si="99"/>
        <v>0</v>
      </c>
      <c r="K131" s="80">
        <f t="shared" si="100"/>
        <v>0</v>
      </c>
      <c r="L131" s="84">
        <f t="shared" si="101"/>
        <v>0.002431118314424645</v>
      </c>
      <c r="M131" s="67">
        <f t="shared" si="102"/>
        <v>72.93000000000029</v>
      </c>
      <c r="V131" s="1">
        <v>41533</v>
      </c>
      <c r="W131" s="46">
        <v>72.93000000000029</v>
      </c>
      <c r="X131" s="46">
        <f t="shared" si="42"/>
        <v>16581.539000000022</v>
      </c>
    </row>
    <row r="132" spans="1:24" ht="12.75">
      <c r="A132" s="1">
        <v>41534</v>
      </c>
      <c r="B132" t="s">
        <v>62</v>
      </c>
      <c r="C132" s="79" t="s">
        <v>42</v>
      </c>
      <c r="D132" s="80">
        <v>50125</v>
      </c>
      <c r="E132" s="85">
        <v>0.5985</v>
      </c>
      <c r="F132" s="82">
        <v>41534</v>
      </c>
      <c r="G132" s="85">
        <v>0.596</v>
      </c>
      <c r="H132" s="81">
        <f t="shared" si="97"/>
        <v>29999.8125</v>
      </c>
      <c r="I132" s="81">
        <f t="shared" si="98"/>
        <v>29874.5</v>
      </c>
      <c r="J132" s="83">
        <f t="shared" si="99"/>
        <v>0</v>
      </c>
      <c r="K132" s="80">
        <f t="shared" si="100"/>
        <v>0</v>
      </c>
      <c r="L132" s="84">
        <f t="shared" si="101"/>
        <v>-0.004177109440267335</v>
      </c>
      <c r="M132" s="67">
        <f t="shared" si="102"/>
        <v>-125.3125</v>
      </c>
      <c r="V132" s="1">
        <v>41534</v>
      </c>
      <c r="W132" s="46">
        <v>-125.3125</v>
      </c>
      <c r="X132" s="46">
        <f aca="true" t="shared" si="103" ref="X132:X194">IF(W132=0,0,X131+W132)</f>
        <v>16456.226500000022</v>
      </c>
    </row>
    <row r="133" spans="1:24" ht="12.75">
      <c r="A133" s="1">
        <v>41535</v>
      </c>
      <c r="B133" t="s">
        <v>43</v>
      </c>
      <c r="C133" s="79" t="s">
        <v>46</v>
      </c>
      <c r="D133" s="80">
        <v>1712</v>
      </c>
      <c r="E133" s="81">
        <v>17.53</v>
      </c>
      <c r="F133" s="82">
        <v>41535</v>
      </c>
      <c r="G133" s="81">
        <v>17.57</v>
      </c>
      <c r="H133" s="81">
        <f t="shared" si="97"/>
        <v>30011.36</v>
      </c>
      <c r="I133" s="81">
        <f t="shared" si="98"/>
        <v>30079.84</v>
      </c>
      <c r="J133" s="83">
        <f t="shared" si="99"/>
        <v>0</v>
      </c>
      <c r="K133" s="80">
        <f t="shared" si="100"/>
        <v>0</v>
      </c>
      <c r="L133" s="84">
        <f t="shared" si="101"/>
        <v>-0.0022818026240730032</v>
      </c>
      <c r="M133" s="67">
        <f t="shared" si="102"/>
        <v>-68.47999999999956</v>
      </c>
      <c r="V133" s="1">
        <v>41535</v>
      </c>
      <c r="W133" s="46">
        <v>-68.47999999999956</v>
      </c>
      <c r="X133" s="46">
        <f t="shared" si="103"/>
        <v>16387.746500000023</v>
      </c>
    </row>
    <row r="134" spans="1:24" ht="12.75">
      <c r="A134" s="1">
        <v>41536</v>
      </c>
      <c r="B134" t="s">
        <v>81</v>
      </c>
      <c r="C134" s="79" t="s">
        <v>46</v>
      </c>
      <c r="D134" s="80">
        <v>6054</v>
      </c>
      <c r="E134" s="86">
        <v>4.956</v>
      </c>
      <c r="F134" s="82">
        <v>41536</v>
      </c>
      <c r="G134" s="81">
        <v>4.94</v>
      </c>
      <c r="H134" s="81">
        <f t="shared" si="97"/>
        <v>30003.624000000003</v>
      </c>
      <c r="I134" s="81">
        <f aca="true" t="shared" si="104" ref="I134:I139">IF(F134&gt;0,G134*D134,0)</f>
        <v>29906.760000000002</v>
      </c>
      <c r="J134" s="83">
        <f aca="true" t="shared" si="105" ref="J134:J139">IF(F134&gt;0,F134-A134,0)</f>
        <v>0</v>
      </c>
      <c r="K134" s="80">
        <f aca="true" t="shared" si="106" ref="K134:K139">H134*J134</f>
        <v>0</v>
      </c>
      <c r="L134" s="84">
        <f aca="true" t="shared" si="107" ref="L134:L139">IF(F134&gt;0,IF(LEFT(UPPER(C134))="S",(H134-I134)/H134,(I134-H134)/H134),0)</f>
        <v>0.0032284100080710713</v>
      </c>
      <c r="M134" s="67">
        <f aca="true" t="shared" si="108" ref="M134:M139">(H134*L134)</f>
        <v>96.8640000000014</v>
      </c>
      <c r="V134" s="1">
        <v>41536</v>
      </c>
      <c r="W134" s="46">
        <v>96.8640000000014</v>
      </c>
      <c r="X134" s="46">
        <f t="shared" si="103"/>
        <v>16484.610500000024</v>
      </c>
    </row>
    <row r="135" spans="1:24" ht="12.75">
      <c r="A135" s="1">
        <v>41537</v>
      </c>
      <c r="B135" t="s">
        <v>48</v>
      </c>
      <c r="C135" s="79" t="s">
        <v>42</v>
      </c>
      <c r="D135" s="80">
        <v>4847</v>
      </c>
      <c r="E135" s="81">
        <v>6.19</v>
      </c>
      <c r="F135" s="82">
        <v>41537</v>
      </c>
      <c r="G135" s="86">
        <v>6.185</v>
      </c>
      <c r="H135" s="81">
        <f aca="true" t="shared" si="109" ref="H135:H140">E135*D135</f>
        <v>30002.93</v>
      </c>
      <c r="I135" s="81">
        <f t="shared" si="104"/>
        <v>29978.695</v>
      </c>
      <c r="J135" s="83">
        <f t="shared" si="105"/>
        <v>0</v>
      </c>
      <c r="K135" s="80">
        <f t="shared" si="106"/>
        <v>0</v>
      </c>
      <c r="L135" s="84">
        <f t="shared" si="107"/>
        <v>-0.0008077544426494539</v>
      </c>
      <c r="M135" s="67">
        <f t="shared" si="108"/>
        <v>-24.235000000000582</v>
      </c>
      <c r="V135" s="1">
        <v>41537</v>
      </c>
      <c r="W135" s="46">
        <v>-24.235000000000582</v>
      </c>
      <c r="X135" s="46">
        <f t="shared" si="103"/>
        <v>16460.375500000024</v>
      </c>
    </row>
    <row r="136" spans="1:24" ht="12.75">
      <c r="A136" s="1">
        <v>41540</v>
      </c>
      <c r="B136" t="s">
        <v>47</v>
      </c>
      <c r="C136" s="79" t="s">
        <v>42</v>
      </c>
      <c r="D136" s="80">
        <v>68104</v>
      </c>
      <c r="E136" s="85">
        <v>0.4405</v>
      </c>
      <c r="F136" s="82">
        <v>41540</v>
      </c>
      <c r="G136" s="85">
        <v>0.4424</v>
      </c>
      <c r="H136" s="81">
        <f t="shared" si="109"/>
        <v>29999.812</v>
      </c>
      <c r="I136" s="81">
        <f t="shared" si="104"/>
        <v>30129.209600000002</v>
      </c>
      <c r="J136" s="83">
        <f t="shared" si="105"/>
        <v>0</v>
      </c>
      <c r="K136" s="80">
        <f t="shared" si="106"/>
        <v>0</v>
      </c>
      <c r="L136" s="84">
        <f t="shared" si="107"/>
        <v>0.004313280363223617</v>
      </c>
      <c r="M136" s="67">
        <f t="shared" si="108"/>
        <v>129.39760000000024</v>
      </c>
      <c r="V136" s="1">
        <v>41540</v>
      </c>
      <c r="W136" s="46">
        <v>129.39760000000024</v>
      </c>
      <c r="X136" s="46">
        <f t="shared" si="103"/>
        <v>16589.773100000024</v>
      </c>
    </row>
    <row r="137" spans="1:24" ht="12.75">
      <c r="A137" s="1">
        <v>41541</v>
      </c>
      <c r="B137" t="s">
        <v>44</v>
      </c>
      <c r="C137" s="79" t="s">
        <v>42</v>
      </c>
      <c r="D137" s="80">
        <v>141110</v>
      </c>
      <c r="E137" s="85">
        <v>0.2127</v>
      </c>
      <c r="F137" s="82">
        <v>41541</v>
      </c>
      <c r="G137" s="85">
        <v>0.2101</v>
      </c>
      <c r="H137" s="81">
        <f t="shared" si="109"/>
        <v>30014.097</v>
      </c>
      <c r="I137" s="81">
        <f t="shared" si="104"/>
        <v>29647.211000000003</v>
      </c>
      <c r="J137" s="83">
        <f t="shared" si="105"/>
        <v>0</v>
      </c>
      <c r="K137" s="80">
        <f t="shared" si="106"/>
        <v>0</v>
      </c>
      <c r="L137" s="84">
        <f t="shared" si="107"/>
        <v>-0.012223789374706112</v>
      </c>
      <c r="M137" s="67">
        <f t="shared" si="108"/>
        <v>-366.8859999999986</v>
      </c>
      <c r="V137" s="1">
        <v>41541</v>
      </c>
      <c r="W137" s="46">
        <v>-366.8859999999986</v>
      </c>
      <c r="X137" s="46">
        <f t="shared" si="103"/>
        <v>16222.887100000025</v>
      </c>
    </row>
    <row r="138" spans="1:24" ht="12.75">
      <c r="A138" s="1">
        <v>41542</v>
      </c>
      <c r="B138" t="s">
        <v>48</v>
      </c>
      <c r="C138" s="79" t="s">
        <v>42</v>
      </c>
      <c r="D138" s="80">
        <v>4858</v>
      </c>
      <c r="E138" s="85">
        <v>6.1719</v>
      </c>
      <c r="F138" s="82">
        <v>41542</v>
      </c>
      <c r="G138" s="81">
        <v>6.12</v>
      </c>
      <c r="H138" s="81">
        <f t="shared" si="109"/>
        <v>29983.0902</v>
      </c>
      <c r="I138" s="81">
        <f t="shared" si="104"/>
        <v>29730.96</v>
      </c>
      <c r="J138" s="83">
        <f t="shared" si="105"/>
        <v>0</v>
      </c>
      <c r="K138" s="80">
        <f t="shared" si="106"/>
        <v>0</v>
      </c>
      <c r="L138" s="84">
        <f t="shared" si="107"/>
        <v>-0.008409079861954976</v>
      </c>
      <c r="M138" s="67">
        <f t="shared" si="108"/>
        <v>-252.13019999999958</v>
      </c>
      <c r="V138" s="1">
        <v>41542</v>
      </c>
      <c r="W138" s="46">
        <v>-252.1301999999996</v>
      </c>
      <c r="X138" s="46">
        <f t="shared" si="103"/>
        <v>15970.756900000026</v>
      </c>
    </row>
    <row r="139" spans="1:24" ht="12.75">
      <c r="A139" s="1">
        <v>41544</v>
      </c>
      <c r="B139" t="s">
        <v>52</v>
      </c>
      <c r="C139" s="79" t="s">
        <v>42</v>
      </c>
      <c r="D139" s="80">
        <v>9494</v>
      </c>
      <c r="E139" s="85">
        <v>3.1617</v>
      </c>
      <c r="F139" s="82">
        <v>41544</v>
      </c>
      <c r="G139" s="86">
        <v>3.132</v>
      </c>
      <c r="H139" s="81">
        <f t="shared" si="109"/>
        <v>30017.1798</v>
      </c>
      <c r="I139" s="81">
        <f t="shared" si="104"/>
        <v>29735.208000000002</v>
      </c>
      <c r="J139" s="83">
        <f t="shared" si="105"/>
        <v>0</v>
      </c>
      <c r="K139" s="80">
        <f t="shared" si="106"/>
        <v>0</v>
      </c>
      <c r="L139" s="84">
        <f t="shared" si="107"/>
        <v>-0.009393680614859073</v>
      </c>
      <c r="M139" s="67">
        <f t="shared" si="108"/>
        <v>-281.97179999999935</v>
      </c>
      <c r="V139" s="1">
        <v>41544</v>
      </c>
      <c r="W139" s="46">
        <v>-281.97179999999935</v>
      </c>
      <c r="X139" s="46">
        <f t="shared" si="103"/>
        <v>15688.785100000026</v>
      </c>
    </row>
    <row r="140" spans="1:24" ht="12.75">
      <c r="A140" s="1">
        <v>41547</v>
      </c>
      <c r="B140" t="s">
        <v>62</v>
      </c>
      <c r="C140" s="79" t="s">
        <v>46</v>
      </c>
      <c r="D140" s="80">
        <v>50125</v>
      </c>
      <c r="E140" s="85">
        <v>0.5985</v>
      </c>
      <c r="F140" s="82">
        <v>41547</v>
      </c>
      <c r="G140" s="85">
        <v>0.6025</v>
      </c>
      <c r="H140" s="81">
        <f t="shared" si="109"/>
        <v>29999.8125</v>
      </c>
      <c r="I140" s="81">
        <f aca="true" t="shared" si="110" ref="I140:I146">IF(F140&gt;0,G140*D140,0)</f>
        <v>30200.3125</v>
      </c>
      <c r="J140" s="83">
        <f aca="true" t="shared" si="111" ref="J140:J146">IF(F140&gt;0,F140-A140,0)</f>
        <v>0</v>
      </c>
      <c r="K140" s="80">
        <f aca="true" t="shared" si="112" ref="K140:K146">H140*J140</f>
        <v>0</v>
      </c>
      <c r="L140" s="84">
        <f aca="true" t="shared" si="113" ref="L140:L146">IF(F140&gt;0,IF(LEFT(UPPER(C140))="S",(H140-I140)/H140,(I140-H140)/H140),0)</f>
        <v>-0.006683375104427736</v>
      </c>
      <c r="M140" s="67">
        <f aca="true" t="shared" si="114" ref="M140:M146">(H140*L140)</f>
        <v>-200.5</v>
      </c>
      <c r="V140" s="1">
        <v>41547</v>
      </c>
      <c r="W140" s="46">
        <v>-200.5</v>
      </c>
      <c r="X140" s="46">
        <f t="shared" si="103"/>
        <v>15488.285100000026</v>
      </c>
    </row>
    <row r="141" spans="1:24" ht="12.75">
      <c r="A141" s="1">
        <v>41548</v>
      </c>
      <c r="B141" t="s">
        <v>62</v>
      </c>
      <c r="C141" s="79" t="s">
        <v>46</v>
      </c>
      <c r="D141" s="80">
        <v>47133</v>
      </c>
      <c r="E141" s="85">
        <v>0.6368</v>
      </c>
      <c r="F141" s="82">
        <v>41548</v>
      </c>
      <c r="G141" s="85">
        <v>0.642</v>
      </c>
      <c r="H141" s="81">
        <f aca="true" t="shared" si="115" ref="H141:H146">E141*D141</f>
        <v>30014.294400000002</v>
      </c>
      <c r="I141" s="81">
        <f t="shared" si="110"/>
        <v>30259.386000000002</v>
      </c>
      <c r="J141" s="83">
        <f t="shared" si="111"/>
        <v>0</v>
      </c>
      <c r="K141" s="80">
        <f t="shared" si="112"/>
        <v>0</v>
      </c>
      <c r="L141" s="84">
        <f t="shared" si="113"/>
        <v>-0.008165829145728633</v>
      </c>
      <c r="M141" s="67">
        <f t="shared" si="114"/>
        <v>-245.09159999999972</v>
      </c>
      <c r="V141" s="1">
        <v>41548</v>
      </c>
      <c r="W141" s="46">
        <v>-245.09159999999974</v>
      </c>
      <c r="X141" s="46">
        <f t="shared" si="103"/>
        <v>15243.193500000027</v>
      </c>
    </row>
    <row r="142" spans="1:24" ht="12.75">
      <c r="A142" s="1">
        <v>41549</v>
      </c>
      <c r="B142" t="s">
        <v>52</v>
      </c>
      <c r="C142" s="79" t="s">
        <v>46</v>
      </c>
      <c r="D142" s="80">
        <v>9524</v>
      </c>
      <c r="E142" s="81">
        <v>3.15</v>
      </c>
      <c r="F142" s="82">
        <v>41549</v>
      </c>
      <c r="G142" s="85">
        <v>3.1732</v>
      </c>
      <c r="H142" s="81">
        <f t="shared" si="115"/>
        <v>30000.6</v>
      </c>
      <c r="I142" s="81">
        <f t="shared" si="110"/>
        <v>30221.5568</v>
      </c>
      <c r="J142" s="83">
        <f t="shared" si="111"/>
        <v>0</v>
      </c>
      <c r="K142" s="80">
        <f t="shared" si="112"/>
        <v>0</v>
      </c>
      <c r="L142" s="84">
        <f t="shared" si="113"/>
        <v>-0.0073650793650793635</v>
      </c>
      <c r="M142" s="67">
        <f t="shared" si="114"/>
        <v>-220.95679999999993</v>
      </c>
      <c r="V142" s="1">
        <v>41549</v>
      </c>
      <c r="W142" s="46">
        <v>-220.95679999999993</v>
      </c>
      <c r="X142" s="46">
        <f t="shared" si="103"/>
        <v>15022.236700000027</v>
      </c>
    </row>
    <row r="143" spans="1:24" ht="12.75">
      <c r="A143" s="1">
        <v>41550</v>
      </c>
      <c r="B143" t="s">
        <v>55</v>
      </c>
      <c r="C143" s="79" t="s">
        <v>42</v>
      </c>
      <c r="D143" s="80">
        <v>17637</v>
      </c>
      <c r="E143" s="86">
        <v>1.701</v>
      </c>
      <c r="F143" s="82">
        <v>41550</v>
      </c>
      <c r="G143" s="86">
        <v>1.692</v>
      </c>
      <c r="H143" s="81">
        <f t="shared" si="115"/>
        <v>30000.537</v>
      </c>
      <c r="I143" s="81">
        <f t="shared" si="110"/>
        <v>29841.804</v>
      </c>
      <c r="J143" s="83">
        <f t="shared" si="111"/>
        <v>0</v>
      </c>
      <c r="K143" s="80">
        <f t="shared" si="112"/>
        <v>0</v>
      </c>
      <c r="L143" s="84">
        <f t="shared" si="113"/>
        <v>-0.005291005291005297</v>
      </c>
      <c r="M143" s="67">
        <f t="shared" si="114"/>
        <v>-158.73300000000017</v>
      </c>
      <c r="V143" s="1">
        <v>41550</v>
      </c>
      <c r="W143" s="46">
        <v>-158.73300000000017</v>
      </c>
      <c r="X143" s="46">
        <f t="shared" si="103"/>
        <v>14863.503700000027</v>
      </c>
    </row>
    <row r="144" spans="1:24" ht="12.75">
      <c r="A144" s="1">
        <v>41551</v>
      </c>
      <c r="B144" t="s">
        <v>47</v>
      </c>
      <c r="C144" s="79" t="s">
        <v>42</v>
      </c>
      <c r="D144" s="80">
        <v>64655</v>
      </c>
      <c r="E144" s="85">
        <v>0.4642</v>
      </c>
      <c r="F144" s="82">
        <v>41551</v>
      </c>
      <c r="G144" s="85">
        <v>0.4851</v>
      </c>
      <c r="H144" s="81">
        <f t="shared" si="115"/>
        <v>30012.851</v>
      </c>
      <c r="I144" s="81">
        <f t="shared" si="110"/>
        <v>31364.140499999998</v>
      </c>
      <c r="J144" s="83">
        <f t="shared" si="111"/>
        <v>0</v>
      </c>
      <c r="K144" s="80">
        <f t="shared" si="112"/>
        <v>0</v>
      </c>
      <c r="L144" s="84">
        <f t="shared" si="113"/>
        <v>0.04502369668246442</v>
      </c>
      <c r="M144" s="67">
        <f t="shared" si="114"/>
        <v>1351.289499999999</v>
      </c>
      <c r="V144" s="1">
        <v>41551</v>
      </c>
      <c r="W144" s="46">
        <v>1351.289499999999</v>
      </c>
      <c r="X144" s="46">
        <f t="shared" si="103"/>
        <v>16214.793200000026</v>
      </c>
    </row>
    <row r="145" spans="1:24" ht="12.75">
      <c r="A145" s="1">
        <v>41554</v>
      </c>
      <c r="B145" t="s">
        <v>44</v>
      </c>
      <c r="C145" s="79" t="s">
        <v>46</v>
      </c>
      <c r="D145" s="80">
        <v>132042</v>
      </c>
      <c r="E145" s="85">
        <v>0.2271</v>
      </c>
      <c r="F145" s="82">
        <v>41554</v>
      </c>
      <c r="G145" s="85">
        <v>0.2289</v>
      </c>
      <c r="H145" s="81">
        <f t="shared" si="115"/>
        <v>29986.7382</v>
      </c>
      <c r="I145" s="81">
        <f t="shared" si="110"/>
        <v>30224.4138</v>
      </c>
      <c r="J145" s="83">
        <f t="shared" si="111"/>
        <v>0</v>
      </c>
      <c r="K145" s="80">
        <f t="shared" si="112"/>
        <v>0</v>
      </c>
      <c r="L145" s="84">
        <f t="shared" si="113"/>
        <v>-0.00792602377807129</v>
      </c>
      <c r="M145" s="67">
        <f t="shared" si="114"/>
        <v>-237.6755999999987</v>
      </c>
      <c r="V145" s="1">
        <v>41554</v>
      </c>
      <c r="W145" s="46">
        <v>-237.67559999999867</v>
      </c>
      <c r="X145" s="46">
        <f t="shared" si="103"/>
        <v>15977.117600000027</v>
      </c>
    </row>
    <row r="146" spans="1:24" ht="12.75">
      <c r="A146" s="1">
        <v>41555</v>
      </c>
      <c r="B146" t="s">
        <v>51</v>
      </c>
      <c r="C146" s="79" t="s">
        <v>42</v>
      </c>
      <c r="D146" s="80">
        <v>1558</v>
      </c>
      <c r="E146" s="81">
        <v>19.26</v>
      </c>
      <c r="F146" s="82">
        <v>41555</v>
      </c>
      <c r="G146" s="81">
        <v>19.1</v>
      </c>
      <c r="H146" s="81">
        <f t="shared" si="115"/>
        <v>30007.08</v>
      </c>
      <c r="I146" s="81">
        <f t="shared" si="110"/>
        <v>29757.800000000003</v>
      </c>
      <c r="J146" s="83">
        <f t="shared" si="111"/>
        <v>0</v>
      </c>
      <c r="K146" s="80">
        <f t="shared" si="112"/>
        <v>0</v>
      </c>
      <c r="L146" s="84">
        <f t="shared" si="113"/>
        <v>-0.008307372793354062</v>
      </c>
      <c r="M146" s="67">
        <f t="shared" si="114"/>
        <v>-249.2799999999988</v>
      </c>
      <c r="V146" s="1">
        <v>41555</v>
      </c>
      <c r="W146" s="46">
        <v>-249.27999999999884</v>
      </c>
      <c r="X146" s="46">
        <f t="shared" si="103"/>
        <v>15727.837600000028</v>
      </c>
    </row>
    <row r="147" spans="1:24" ht="12.75">
      <c r="A147" s="1">
        <v>41556</v>
      </c>
      <c r="B147" t="s">
        <v>62</v>
      </c>
      <c r="C147" s="79" t="s">
        <v>46</v>
      </c>
      <c r="D147" s="80">
        <v>48348</v>
      </c>
      <c r="E147" s="81">
        <v>0.62</v>
      </c>
      <c r="F147" s="82">
        <v>41556</v>
      </c>
      <c r="G147" s="86">
        <v>0.626</v>
      </c>
      <c r="H147" s="81">
        <f aca="true" t="shared" si="116" ref="H147:H157">E147*D147</f>
        <v>29975.76</v>
      </c>
      <c r="I147" s="81">
        <f aca="true" t="shared" si="117" ref="I147:I155">IF(F147&gt;0,G147*D147,0)</f>
        <v>30265.848</v>
      </c>
      <c r="J147" s="83">
        <f aca="true" t="shared" si="118" ref="J147:J155">IF(F147&gt;0,F147-A147,0)</f>
        <v>0</v>
      </c>
      <c r="K147" s="80">
        <f aca="true" t="shared" si="119" ref="K147:K155">H147*J147</f>
        <v>0</v>
      </c>
      <c r="L147" s="84">
        <f aca="true" t="shared" si="120" ref="L147:L155">IF(F147&gt;0,IF(LEFT(UPPER(C147))="S",(H147-I147)/H147,(I147-H147)/H147),0)</f>
        <v>-0.009677419354838823</v>
      </c>
      <c r="M147" s="67">
        <f aca="true" t="shared" si="121" ref="M147:M155">(H147*L147)</f>
        <v>-290.0880000000034</v>
      </c>
      <c r="V147" s="1">
        <v>41556</v>
      </c>
      <c r="W147" s="46">
        <v>-290.0880000000034</v>
      </c>
      <c r="X147" s="46">
        <f t="shared" si="103"/>
        <v>15437.749600000025</v>
      </c>
    </row>
    <row r="148" spans="1:24" ht="12.75">
      <c r="A148" s="1">
        <v>41557</v>
      </c>
      <c r="B148" t="s">
        <v>54</v>
      </c>
      <c r="C148" s="79" t="s">
        <v>46</v>
      </c>
      <c r="D148" s="80">
        <v>1913</v>
      </c>
      <c r="E148" s="81">
        <v>15.68</v>
      </c>
      <c r="F148" s="82">
        <v>41557</v>
      </c>
      <c r="G148" s="81">
        <v>15.67</v>
      </c>
      <c r="H148" s="81">
        <f t="shared" si="116"/>
        <v>29995.84</v>
      </c>
      <c r="I148" s="81">
        <f t="shared" si="117"/>
        <v>29976.71</v>
      </c>
      <c r="J148" s="83">
        <f t="shared" si="118"/>
        <v>0</v>
      </c>
      <c r="K148" s="80">
        <f t="shared" si="119"/>
        <v>0</v>
      </c>
      <c r="L148" s="84">
        <f t="shared" si="120"/>
        <v>0.0006377551020408503</v>
      </c>
      <c r="M148" s="67">
        <f t="shared" si="121"/>
        <v>19.13000000000102</v>
      </c>
      <c r="V148" s="1">
        <v>41557</v>
      </c>
      <c r="W148" s="46">
        <v>19.13000000000102</v>
      </c>
      <c r="X148" s="46">
        <f t="shared" si="103"/>
        <v>15456.879600000026</v>
      </c>
    </row>
    <row r="149" spans="1:24" ht="12.75">
      <c r="A149" s="1">
        <v>41558</v>
      </c>
      <c r="B149" t="s">
        <v>52</v>
      </c>
      <c r="C149" s="79" t="s">
        <v>42</v>
      </c>
      <c r="D149" s="80">
        <v>8537</v>
      </c>
      <c r="E149" s="86">
        <v>3.516</v>
      </c>
      <c r="F149" s="82">
        <v>41558</v>
      </c>
      <c r="G149" s="86">
        <v>3.486</v>
      </c>
      <c r="H149" s="81">
        <f t="shared" si="116"/>
        <v>30016.092</v>
      </c>
      <c r="I149" s="81">
        <f t="shared" si="117"/>
        <v>29759.982000000004</v>
      </c>
      <c r="J149" s="83">
        <f t="shared" si="118"/>
        <v>0</v>
      </c>
      <c r="K149" s="80">
        <f t="shared" si="119"/>
        <v>0</v>
      </c>
      <c r="L149" s="84">
        <f t="shared" si="120"/>
        <v>-0.008532423208191024</v>
      </c>
      <c r="M149" s="67">
        <f t="shared" si="121"/>
        <v>-256.10999999999694</v>
      </c>
      <c r="V149" s="1">
        <v>41558</v>
      </c>
      <c r="W149" s="46">
        <v>-256.10999999999694</v>
      </c>
      <c r="X149" s="46">
        <f t="shared" si="103"/>
        <v>15200.769600000029</v>
      </c>
    </row>
    <row r="150" spans="1:24" ht="12.75">
      <c r="A150" s="1">
        <v>41561</v>
      </c>
      <c r="B150" t="s">
        <v>48</v>
      </c>
      <c r="C150" s="79" t="s">
        <v>46</v>
      </c>
      <c r="D150" s="80">
        <v>4702</v>
      </c>
      <c r="E150" s="86">
        <v>6.375</v>
      </c>
      <c r="F150" s="82">
        <v>41561</v>
      </c>
      <c r="G150" s="81">
        <v>6.39</v>
      </c>
      <c r="H150" s="81">
        <f t="shared" si="116"/>
        <v>29975.25</v>
      </c>
      <c r="I150" s="81">
        <f t="shared" si="117"/>
        <v>30045.78</v>
      </c>
      <c r="J150" s="83">
        <f t="shared" si="118"/>
        <v>0</v>
      </c>
      <c r="K150" s="80">
        <f t="shared" si="119"/>
        <v>0</v>
      </c>
      <c r="L150" s="84">
        <f t="shared" si="120"/>
        <v>-0.0023529411764705494</v>
      </c>
      <c r="M150" s="67">
        <f t="shared" si="121"/>
        <v>-70.52999999999884</v>
      </c>
      <c r="V150" s="1">
        <v>41561</v>
      </c>
      <c r="W150" s="46">
        <v>-70.52999999999884</v>
      </c>
      <c r="X150" s="46">
        <f t="shared" si="103"/>
        <v>15130.23960000003</v>
      </c>
    </row>
    <row r="151" spans="1:24" ht="12.75">
      <c r="A151" s="1">
        <v>41562</v>
      </c>
      <c r="B151" t="s">
        <v>43</v>
      </c>
      <c r="C151" s="79" t="s">
        <v>42</v>
      </c>
      <c r="D151" s="80">
        <v>1713</v>
      </c>
      <c r="E151" s="81">
        <v>17.51</v>
      </c>
      <c r="F151" s="82">
        <v>41562</v>
      </c>
      <c r="G151" s="81">
        <v>17.6</v>
      </c>
      <c r="H151" s="81">
        <f t="shared" si="116"/>
        <v>29994.63</v>
      </c>
      <c r="I151" s="81">
        <f t="shared" si="117"/>
        <v>30148.800000000003</v>
      </c>
      <c r="J151" s="83">
        <f t="shared" si="118"/>
        <v>0</v>
      </c>
      <c r="K151" s="80">
        <f t="shared" si="119"/>
        <v>0</v>
      </c>
      <c r="L151" s="84">
        <f t="shared" si="120"/>
        <v>0.0051399200456882415</v>
      </c>
      <c r="M151" s="67">
        <f t="shared" si="121"/>
        <v>154.1700000000019</v>
      </c>
      <c r="V151" s="1">
        <v>41562</v>
      </c>
      <c r="W151" s="46">
        <v>154.1700000000019</v>
      </c>
      <c r="X151" s="46">
        <f t="shared" si="103"/>
        <v>15284.409600000032</v>
      </c>
    </row>
    <row r="152" spans="1:24" ht="12.75">
      <c r="A152" s="1">
        <v>41563</v>
      </c>
      <c r="B152" t="s">
        <v>57</v>
      </c>
      <c r="C152" s="79" t="s">
        <v>46</v>
      </c>
      <c r="D152" s="80">
        <v>4525</v>
      </c>
      <c r="E152" s="81">
        <v>6.63</v>
      </c>
      <c r="F152" s="82">
        <v>41563</v>
      </c>
      <c r="G152" s="85">
        <v>6.5333</v>
      </c>
      <c r="H152" s="81">
        <f t="shared" si="116"/>
        <v>30000.75</v>
      </c>
      <c r="I152" s="81">
        <f t="shared" si="117"/>
        <v>29563.1825</v>
      </c>
      <c r="J152" s="83">
        <f t="shared" si="118"/>
        <v>0</v>
      </c>
      <c r="K152" s="80">
        <f t="shared" si="119"/>
        <v>0</v>
      </c>
      <c r="L152" s="84">
        <f t="shared" si="120"/>
        <v>0.014585218702865796</v>
      </c>
      <c r="M152" s="67">
        <f t="shared" si="121"/>
        <v>437.567500000001</v>
      </c>
      <c r="V152" s="1">
        <v>41563</v>
      </c>
      <c r="W152" s="46">
        <v>437.567500000001</v>
      </c>
      <c r="X152" s="46">
        <f t="shared" si="103"/>
        <v>15721.977100000033</v>
      </c>
    </row>
    <row r="153" spans="1:24" ht="12.75">
      <c r="A153" s="1">
        <v>41564</v>
      </c>
      <c r="B153" t="s">
        <v>57</v>
      </c>
      <c r="C153" s="79" t="s">
        <v>42</v>
      </c>
      <c r="D153" s="80">
        <v>4594</v>
      </c>
      <c r="E153" s="81">
        <v>6.53</v>
      </c>
      <c r="F153" s="82">
        <v>41564</v>
      </c>
      <c r="G153" s="81">
        <v>6.47</v>
      </c>
      <c r="H153" s="81">
        <f t="shared" si="116"/>
        <v>29998.82</v>
      </c>
      <c r="I153" s="81">
        <f t="shared" si="117"/>
        <v>29723.18</v>
      </c>
      <c r="J153" s="83">
        <f t="shared" si="118"/>
        <v>0</v>
      </c>
      <c r="K153" s="80">
        <f t="shared" si="119"/>
        <v>0</v>
      </c>
      <c r="L153" s="84">
        <f t="shared" si="120"/>
        <v>-0.009188361408882063</v>
      </c>
      <c r="M153" s="67">
        <f t="shared" si="121"/>
        <v>-275.6399999999994</v>
      </c>
      <c r="V153" s="1">
        <v>41564</v>
      </c>
      <c r="W153" s="46">
        <v>-275.6399999999994</v>
      </c>
      <c r="X153" s="46">
        <f t="shared" si="103"/>
        <v>15446.337100000033</v>
      </c>
    </row>
    <row r="154" spans="1:24" ht="12.75">
      <c r="A154" s="1">
        <v>41568</v>
      </c>
      <c r="B154" t="s">
        <v>52</v>
      </c>
      <c r="C154" s="79" t="s">
        <v>42</v>
      </c>
      <c r="D154" s="80">
        <v>7841</v>
      </c>
      <c r="E154" s="86">
        <v>3.826</v>
      </c>
      <c r="F154" s="82">
        <v>41568</v>
      </c>
      <c r="G154" s="86">
        <v>3.826001</v>
      </c>
      <c r="H154" s="81">
        <f t="shared" si="116"/>
        <v>29999.666</v>
      </c>
      <c r="I154" s="81">
        <f t="shared" si="117"/>
        <v>29999.673841</v>
      </c>
      <c r="J154" s="83">
        <f t="shared" si="118"/>
        <v>0</v>
      </c>
      <c r="K154" s="80">
        <f t="shared" si="119"/>
        <v>0</v>
      </c>
      <c r="L154" s="84">
        <f t="shared" si="120"/>
        <v>2.6136957653909657E-07</v>
      </c>
      <c r="M154" s="67">
        <f t="shared" si="121"/>
        <v>0.007840999998734333</v>
      </c>
      <c r="V154" s="1">
        <v>41568</v>
      </c>
      <c r="W154" s="46">
        <v>0.007840999998734333</v>
      </c>
      <c r="X154" s="46">
        <f t="shared" si="103"/>
        <v>15446.344941000032</v>
      </c>
    </row>
    <row r="155" spans="1:24" ht="12.75">
      <c r="A155" s="1">
        <v>41569</v>
      </c>
      <c r="B155" t="s">
        <v>62</v>
      </c>
      <c r="C155" s="79" t="s">
        <v>42</v>
      </c>
      <c r="D155" s="80">
        <v>41783</v>
      </c>
      <c r="E155" s="86">
        <v>0.718</v>
      </c>
      <c r="F155" s="82">
        <v>41569</v>
      </c>
      <c r="G155" s="86">
        <v>0.729</v>
      </c>
      <c r="H155" s="81">
        <f t="shared" si="116"/>
        <v>30000.194</v>
      </c>
      <c r="I155" s="81">
        <f t="shared" si="117"/>
        <v>30459.807</v>
      </c>
      <c r="J155" s="83">
        <f t="shared" si="118"/>
        <v>0</v>
      </c>
      <c r="K155" s="80">
        <f t="shared" si="119"/>
        <v>0</v>
      </c>
      <c r="L155" s="84">
        <f t="shared" si="120"/>
        <v>0.01532033426183848</v>
      </c>
      <c r="M155" s="67">
        <f t="shared" si="121"/>
        <v>459.6130000000012</v>
      </c>
      <c r="V155" s="1">
        <v>41569</v>
      </c>
      <c r="W155" s="46">
        <v>459.6130000000012</v>
      </c>
      <c r="X155" s="46">
        <f t="shared" si="103"/>
        <v>15905.957941000033</v>
      </c>
    </row>
    <row r="156" spans="1:24" ht="12.75">
      <c r="A156" s="1">
        <v>41570</v>
      </c>
      <c r="B156" t="s">
        <v>57</v>
      </c>
      <c r="C156" s="79" t="s">
        <v>42</v>
      </c>
      <c r="D156" s="80">
        <v>5008</v>
      </c>
      <c r="E156" s="81">
        <v>5.97</v>
      </c>
      <c r="F156" s="82">
        <v>41570</v>
      </c>
      <c r="G156" s="85">
        <v>5.9332</v>
      </c>
      <c r="H156" s="81">
        <f t="shared" si="116"/>
        <v>29897.76</v>
      </c>
      <c r="I156" s="81">
        <f aca="true" t="shared" si="122" ref="I156:I172">IF(F156&gt;0,G156*D156,0)</f>
        <v>29713.4656</v>
      </c>
      <c r="J156" s="83">
        <f aca="true" t="shared" si="123" ref="J156:J172">IF(F156&gt;0,F156-A156,0)</f>
        <v>0</v>
      </c>
      <c r="K156" s="80">
        <f aca="true" t="shared" si="124" ref="K156:K172">H156*J156</f>
        <v>0</v>
      </c>
      <c r="L156" s="84">
        <f aca="true" t="shared" si="125" ref="L156:L172">IF(F156&gt;0,IF(LEFT(UPPER(C156))="S",(H156-I156)/H156,(I156-H156)/H156),0)</f>
        <v>-0.006164154103852558</v>
      </c>
      <c r="M156" s="67">
        <f aca="true" t="shared" si="126" ref="M156:M172">(H156*L156)</f>
        <v>-184.29439999999886</v>
      </c>
      <c r="V156" s="1">
        <v>41570</v>
      </c>
      <c r="W156" s="46">
        <v>-184.29439999999886</v>
      </c>
      <c r="X156" s="46">
        <f t="shared" si="103"/>
        <v>15721.663541000034</v>
      </c>
    </row>
    <row r="157" spans="1:24" ht="12.75">
      <c r="A157" s="1">
        <v>41571</v>
      </c>
      <c r="B157" t="s">
        <v>57</v>
      </c>
      <c r="C157" s="79" t="s">
        <v>42</v>
      </c>
      <c r="D157" s="80">
        <v>5263</v>
      </c>
      <c r="E157" s="85">
        <v>5.7049</v>
      </c>
      <c r="F157" s="82">
        <v>41571</v>
      </c>
      <c r="G157" s="85">
        <v>5.7004</v>
      </c>
      <c r="H157" s="81">
        <f t="shared" si="116"/>
        <v>30024.888700000003</v>
      </c>
      <c r="I157" s="81">
        <f t="shared" si="122"/>
        <v>30001.2052</v>
      </c>
      <c r="J157" s="83">
        <f t="shared" si="123"/>
        <v>0</v>
      </c>
      <c r="K157" s="80">
        <f t="shared" si="124"/>
        <v>0</v>
      </c>
      <c r="L157" s="84">
        <f t="shared" si="125"/>
        <v>-0.0007887955967677848</v>
      </c>
      <c r="M157" s="67">
        <f t="shared" si="126"/>
        <v>-23.683500000002823</v>
      </c>
      <c r="V157" s="1">
        <v>41571</v>
      </c>
      <c r="W157" s="46">
        <v>-23.683500000002823</v>
      </c>
      <c r="X157" s="46">
        <f t="shared" si="103"/>
        <v>15697.980041000032</v>
      </c>
    </row>
    <row r="158" spans="1:24" ht="12.75">
      <c r="A158" s="1">
        <v>41572</v>
      </c>
      <c r="B158" t="s">
        <v>57</v>
      </c>
      <c r="C158" s="79" t="s">
        <v>42</v>
      </c>
      <c r="D158" s="80">
        <v>5338</v>
      </c>
      <c r="E158" s="81">
        <v>5.62</v>
      </c>
      <c r="F158" s="82">
        <v>41572</v>
      </c>
      <c r="G158" s="81">
        <v>5.58</v>
      </c>
      <c r="H158" s="81">
        <f aca="true" t="shared" si="127" ref="H158:H172">E158*D158</f>
        <v>29999.56</v>
      </c>
      <c r="I158" s="81">
        <f t="shared" si="122"/>
        <v>29786.04</v>
      </c>
      <c r="J158" s="83">
        <f t="shared" si="123"/>
        <v>0</v>
      </c>
      <c r="K158" s="80">
        <f t="shared" si="124"/>
        <v>0</v>
      </c>
      <c r="L158" s="84">
        <f t="shared" si="125"/>
        <v>-0.007117437722419943</v>
      </c>
      <c r="M158" s="67">
        <f t="shared" si="126"/>
        <v>-213.52000000000044</v>
      </c>
      <c r="V158" s="1">
        <v>41572</v>
      </c>
      <c r="W158" s="46">
        <v>-213.52000000000044</v>
      </c>
      <c r="X158" s="46">
        <f t="shared" si="103"/>
        <v>15484.460041000031</v>
      </c>
    </row>
    <row r="159" spans="1:24" ht="12.75">
      <c r="A159" s="1">
        <v>41575</v>
      </c>
      <c r="B159" t="s">
        <v>61</v>
      </c>
      <c r="C159" s="79" t="s">
        <v>42</v>
      </c>
      <c r="D159" s="80">
        <v>801</v>
      </c>
      <c r="E159" s="81">
        <v>37.45</v>
      </c>
      <c r="F159" s="82">
        <v>41575</v>
      </c>
      <c r="G159" s="81">
        <v>37.9</v>
      </c>
      <c r="H159" s="81">
        <f t="shared" si="127"/>
        <v>29997.45</v>
      </c>
      <c r="I159" s="81">
        <f t="shared" si="122"/>
        <v>30357.899999999998</v>
      </c>
      <c r="J159" s="83">
        <f t="shared" si="123"/>
        <v>0</v>
      </c>
      <c r="K159" s="80">
        <f t="shared" si="124"/>
        <v>0</v>
      </c>
      <c r="L159" s="84">
        <f t="shared" si="125"/>
        <v>0.012016021361815657</v>
      </c>
      <c r="M159" s="67">
        <f t="shared" si="126"/>
        <v>360.4499999999971</v>
      </c>
      <c r="V159" s="1">
        <v>41575</v>
      </c>
      <c r="W159" s="46">
        <v>360.4499999999971</v>
      </c>
      <c r="X159" s="46">
        <f t="shared" si="103"/>
        <v>15844.910041000028</v>
      </c>
    </row>
    <row r="160" spans="1:24" ht="12.75">
      <c r="A160" s="1">
        <v>41576</v>
      </c>
      <c r="B160" t="s">
        <v>39</v>
      </c>
      <c r="C160" s="79" t="s">
        <v>46</v>
      </c>
      <c r="D160" s="80">
        <v>1729</v>
      </c>
      <c r="E160" s="85">
        <v>17.3532</v>
      </c>
      <c r="F160" s="82">
        <v>41576</v>
      </c>
      <c r="G160" s="81">
        <v>17.49</v>
      </c>
      <c r="H160" s="81">
        <f t="shared" si="127"/>
        <v>30003.682800000002</v>
      </c>
      <c r="I160" s="81">
        <f t="shared" si="122"/>
        <v>30240.209999999995</v>
      </c>
      <c r="J160" s="83">
        <f t="shared" si="123"/>
        <v>0</v>
      </c>
      <c r="K160" s="80">
        <f t="shared" si="124"/>
        <v>0</v>
      </c>
      <c r="L160" s="84">
        <f t="shared" si="125"/>
        <v>-0.007883272249498424</v>
      </c>
      <c r="M160" s="67">
        <f t="shared" si="126"/>
        <v>-236.5271999999932</v>
      </c>
      <c r="V160" s="1">
        <v>41576</v>
      </c>
      <c r="W160" s="46">
        <v>-236.52719999999317</v>
      </c>
      <c r="X160" s="46">
        <f t="shared" si="103"/>
        <v>15608.382841000035</v>
      </c>
    </row>
    <row r="161" spans="1:24" ht="12.75">
      <c r="A161" s="1">
        <v>41577</v>
      </c>
      <c r="B161" t="s">
        <v>48</v>
      </c>
      <c r="C161" s="79" t="s">
        <v>42</v>
      </c>
      <c r="D161" s="80">
        <v>5146</v>
      </c>
      <c r="E161" s="86">
        <v>5.835</v>
      </c>
      <c r="F161" s="82">
        <v>41577</v>
      </c>
      <c r="G161" s="81">
        <v>5.81</v>
      </c>
      <c r="H161" s="81">
        <f t="shared" si="127"/>
        <v>30026.91</v>
      </c>
      <c r="I161" s="81">
        <f t="shared" si="122"/>
        <v>29898.26</v>
      </c>
      <c r="J161" s="83">
        <f t="shared" si="123"/>
        <v>0</v>
      </c>
      <c r="K161" s="80">
        <f t="shared" si="124"/>
        <v>0</v>
      </c>
      <c r="L161" s="84">
        <f t="shared" si="125"/>
        <v>-0.004284490145672714</v>
      </c>
      <c r="M161" s="67">
        <f t="shared" si="126"/>
        <v>-128.65000000000146</v>
      </c>
      <c r="V161" s="1">
        <v>41577</v>
      </c>
      <c r="W161" s="46">
        <v>-128.65000000000146</v>
      </c>
      <c r="X161" s="46">
        <f t="shared" si="103"/>
        <v>15479.732841000034</v>
      </c>
    </row>
    <row r="162" spans="1:24" ht="12.75">
      <c r="A162" s="1">
        <v>41582</v>
      </c>
      <c r="B162" t="s">
        <v>83</v>
      </c>
      <c r="C162" s="79" t="s">
        <v>42</v>
      </c>
      <c r="D162" s="80">
        <v>3529</v>
      </c>
      <c r="E162" s="81">
        <v>8.5</v>
      </c>
      <c r="F162" s="82">
        <v>41582</v>
      </c>
      <c r="G162" s="86">
        <v>8.435</v>
      </c>
      <c r="H162" s="81">
        <f t="shared" si="127"/>
        <v>29996.5</v>
      </c>
      <c r="I162" s="81">
        <f t="shared" si="122"/>
        <v>29767.115</v>
      </c>
      <c r="J162" s="83">
        <f t="shared" si="123"/>
        <v>0</v>
      </c>
      <c r="K162" s="80">
        <f t="shared" si="124"/>
        <v>0</v>
      </c>
      <c r="L162" s="84">
        <f t="shared" si="125"/>
        <v>-0.007647058823529358</v>
      </c>
      <c r="M162" s="67">
        <f t="shared" si="126"/>
        <v>-229.3849999999984</v>
      </c>
      <c r="V162" s="1">
        <v>41582</v>
      </c>
      <c r="W162" s="46">
        <v>-229.3849999999984</v>
      </c>
      <c r="X162" s="46">
        <f t="shared" si="103"/>
        <v>15250.347841000035</v>
      </c>
    </row>
    <row r="163" spans="1:24" ht="12.75">
      <c r="A163" s="1">
        <v>41584</v>
      </c>
      <c r="B163" t="s">
        <v>52</v>
      </c>
      <c r="C163" s="79" t="s">
        <v>46</v>
      </c>
      <c r="D163" s="80">
        <v>7728</v>
      </c>
      <c r="E163" s="81">
        <v>3.8795</v>
      </c>
      <c r="F163" s="82">
        <v>41584</v>
      </c>
      <c r="G163" s="86">
        <v>3.8265</v>
      </c>
      <c r="H163" s="81">
        <f t="shared" si="127"/>
        <v>29980.776</v>
      </c>
      <c r="I163" s="81">
        <f t="shared" si="122"/>
        <v>29571.192</v>
      </c>
      <c r="J163" s="83">
        <f t="shared" si="123"/>
        <v>0</v>
      </c>
      <c r="K163" s="80">
        <f t="shared" si="124"/>
        <v>0</v>
      </c>
      <c r="L163" s="84">
        <f t="shared" si="125"/>
        <v>0.013661554324010911</v>
      </c>
      <c r="M163" s="67">
        <f t="shared" si="126"/>
        <v>409.58400000000256</v>
      </c>
      <c r="V163" s="1">
        <v>41584</v>
      </c>
      <c r="W163" s="46">
        <v>409.58400000000256</v>
      </c>
      <c r="X163" s="46">
        <f t="shared" si="103"/>
        <v>15659.931841000038</v>
      </c>
    </row>
    <row r="164" spans="1:24" ht="12.75">
      <c r="A164" s="1">
        <v>41585</v>
      </c>
      <c r="B164" t="s">
        <v>48</v>
      </c>
      <c r="C164" s="79" t="s">
        <v>42</v>
      </c>
      <c r="D164" s="80">
        <v>5286</v>
      </c>
      <c r="E164" s="81">
        <v>5.68</v>
      </c>
      <c r="F164" s="82">
        <v>41585</v>
      </c>
      <c r="G164" s="81">
        <v>5.71</v>
      </c>
      <c r="H164" s="81">
        <f t="shared" si="127"/>
        <v>30024.48</v>
      </c>
      <c r="I164" s="81">
        <f t="shared" si="122"/>
        <v>30183.06</v>
      </c>
      <c r="J164" s="83">
        <f t="shared" si="123"/>
        <v>0</v>
      </c>
      <c r="K164" s="80">
        <f t="shared" si="124"/>
        <v>0</v>
      </c>
      <c r="L164" s="84">
        <f t="shared" si="125"/>
        <v>0.0052816901408451284</v>
      </c>
      <c r="M164" s="67">
        <f t="shared" si="126"/>
        <v>158.58000000000175</v>
      </c>
      <c r="V164" s="1">
        <v>41585</v>
      </c>
      <c r="W164" s="46">
        <v>158.58000000000175</v>
      </c>
      <c r="X164" s="46">
        <f t="shared" si="103"/>
        <v>15818.51184100004</v>
      </c>
    </row>
    <row r="165" spans="1:24" ht="12.75">
      <c r="A165" s="1">
        <v>41586</v>
      </c>
      <c r="B165" t="s">
        <v>65</v>
      </c>
      <c r="C165" s="79" t="s">
        <v>46</v>
      </c>
      <c r="D165" s="80">
        <v>5859</v>
      </c>
      <c r="E165" s="85">
        <v>5.1208</v>
      </c>
      <c r="F165" s="82">
        <v>41586</v>
      </c>
      <c r="G165" s="81">
        <v>5.14</v>
      </c>
      <c r="H165" s="81">
        <f t="shared" si="127"/>
        <v>30002.7672</v>
      </c>
      <c r="I165" s="81">
        <f t="shared" si="122"/>
        <v>30115.26</v>
      </c>
      <c r="J165" s="83">
        <f t="shared" si="123"/>
        <v>0</v>
      </c>
      <c r="K165" s="80">
        <f t="shared" si="124"/>
        <v>0</v>
      </c>
      <c r="L165" s="84">
        <f t="shared" si="125"/>
        <v>-0.0037494141540384313</v>
      </c>
      <c r="M165" s="67">
        <f t="shared" si="126"/>
        <v>-112.49279999999999</v>
      </c>
      <c r="V165" s="1">
        <v>41586</v>
      </c>
      <c r="W165" s="46">
        <v>-112.49279999999999</v>
      </c>
      <c r="X165" s="46">
        <f t="shared" si="103"/>
        <v>15706.01904100004</v>
      </c>
    </row>
    <row r="166" spans="1:24" ht="12.75">
      <c r="A166" s="1">
        <v>41589</v>
      </c>
      <c r="B166" t="s">
        <v>65</v>
      </c>
      <c r="C166" s="79" t="s">
        <v>42</v>
      </c>
      <c r="D166" s="80">
        <v>5894</v>
      </c>
      <c r="E166" s="85">
        <v>5.0858</v>
      </c>
      <c r="F166" s="82">
        <v>41589</v>
      </c>
      <c r="G166" s="81">
        <v>5.08</v>
      </c>
      <c r="H166" s="81">
        <f t="shared" si="127"/>
        <v>29975.7052</v>
      </c>
      <c r="I166" s="81">
        <f t="shared" si="122"/>
        <v>29941.52</v>
      </c>
      <c r="J166" s="83">
        <f t="shared" si="123"/>
        <v>0</v>
      </c>
      <c r="K166" s="80">
        <f t="shared" si="124"/>
        <v>0</v>
      </c>
      <c r="L166" s="84">
        <f t="shared" si="125"/>
        <v>-0.0011404302174682413</v>
      </c>
      <c r="M166" s="67">
        <f t="shared" si="126"/>
        <v>-34.185199999999895</v>
      </c>
      <c r="V166" s="1">
        <v>41589</v>
      </c>
      <c r="W166" s="46">
        <v>-34.185199999999895</v>
      </c>
      <c r="X166" s="46">
        <f t="shared" si="103"/>
        <v>15671.83384100004</v>
      </c>
    </row>
    <row r="167" spans="1:24" ht="12.75">
      <c r="A167" s="1">
        <v>41590</v>
      </c>
      <c r="B167" t="s">
        <v>39</v>
      </c>
      <c r="C167" s="79" t="s">
        <v>46</v>
      </c>
      <c r="D167" s="80">
        <v>1684</v>
      </c>
      <c r="E167" s="81">
        <v>17.81</v>
      </c>
      <c r="F167" s="82">
        <v>41590</v>
      </c>
      <c r="G167" s="81">
        <v>17.49</v>
      </c>
      <c r="H167" s="81">
        <f t="shared" si="127"/>
        <v>29992.039999999997</v>
      </c>
      <c r="I167" s="81">
        <f t="shared" si="122"/>
        <v>29453.159999999996</v>
      </c>
      <c r="J167" s="83">
        <f t="shared" si="123"/>
        <v>0</v>
      </c>
      <c r="K167" s="80">
        <f t="shared" si="124"/>
        <v>0</v>
      </c>
      <c r="L167" s="84">
        <f t="shared" si="125"/>
        <v>0.017967434025828222</v>
      </c>
      <c r="M167" s="67">
        <f t="shared" si="126"/>
        <v>538.880000000001</v>
      </c>
      <c r="V167" s="1">
        <v>41590</v>
      </c>
      <c r="W167" s="46">
        <v>538.880000000001</v>
      </c>
      <c r="X167" s="46">
        <f t="shared" si="103"/>
        <v>16210.71384100004</v>
      </c>
    </row>
    <row r="168" spans="1:24" ht="12.75">
      <c r="A168" s="1">
        <v>41591</v>
      </c>
      <c r="B168" t="s">
        <v>61</v>
      </c>
      <c r="C168" s="79" t="s">
        <v>42</v>
      </c>
      <c r="D168" s="80">
        <v>766</v>
      </c>
      <c r="E168" s="81">
        <v>39.19</v>
      </c>
      <c r="F168" s="82">
        <v>41591</v>
      </c>
      <c r="G168" s="81">
        <v>38.8</v>
      </c>
      <c r="H168" s="81">
        <f t="shared" si="127"/>
        <v>30019.539999999997</v>
      </c>
      <c r="I168" s="81">
        <f t="shared" si="122"/>
        <v>29720.8</v>
      </c>
      <c r="J168" s="83">
        <f t="shared" si="123"/>
        <v>0</v>
      </c>
      <c r="K168" s="80">
        <f t="shared" si="124"/>
        <v>0</v>
      </c>
      <c r="L168" s="84">
        <f t="shared" si="125"/>
        <v>-0.009951518244450048</v>
      </c>
      <c r="M168" s="67">
        <f t="shared" si="126"/>
        <v>-298.73999999999796</v>
      </c>
      <c r="V168" s="1">
        <v>41591</v>
      </c>
      <c r="W168" s="46">
        <v>-298.73999999999796</v>
      </c>
      <c r="X168" s="46">
        <f t="shared" si="103"/>
        <v>15911.973841000043</v>
      </c>
    </row>
    <row r="169" spans="1:24" ht="12.75">
      <c r="A169" s="1">
        <v>41592</v>
      </c>
      <c r="B169" t="s">
        <v>49</v>
      </c>
      <c r="C169" s="79" t="s">
        <v>46</v>
      </c>
      <c r="D169" s="80">
        <v>1803</v>
      </c>
      <c r="E169" s="81">
        <v>16.63</v>
      </c>
      <c r="F169" s="82">
        <v>41592</v>
      </c>
      <c r="G169" s="81">
        <v>16.7</v>
      </c>
      <c r="H169" s="81">
        <f t="shared" si="127"/>
        <v>29983.89</v>
      </c>
      <c r="I169" s="81">
        <f t="shared" si="122"/>
        <v>30110.1</v>
      </c>
      <c r="J169" s="83">
        <f t="shared" si="123"/>
        <v>0</v>
      </c>
      <c r="K169" s="80">
        <f t="shared" si="124"/>
        <v>0</v>
      </c>
      <c r="L169" s="84">
        <f t="shared" si="125"/>
        <v>-0.004209260372820175</v>
      </c>
      <c r="M169" s="67">
        <f t="shared" si="126"/>
        <v>-126.20999999999911</v>
      </c>
      <c r="V169" s="1">
        <v>41592</v>
      </c>
      <c r="W169" s="46">
        <v>-126.20999999999913</v>
      </c>
      <c r="X169" s="46">
        <f t="shared" si="103"/>
        <v>15785.763841000044</v>
      </c>
    </row>
    <row r="170" spans="1:24" ht="12.75">
      <c r="A170" s="1">
        <v>41596</v>
      </c>
      <c r="B170" t="s">
        <v>39</v>
      </c>
      <c r="C170" s="79" t="s">
        <v>46</v>
      </c>
      <c r="D170" s="80">
        <v>1638</v>
      </c>
      <c r="E170" s="85">
        <v>18.3123</v>
      </c>
      <c r="F170" s="82">
        <v>41596</v>
      </c>
      <c r="G170" s="81">
        <v>18.46</v>
      </c>
      <c r="H170" s="81">
        <f t="shared" si="127"/>
        <v>29995.5474</v>
      </c>
      <c r="I170" s="81">
        <f t="shared" si="122"/>
        <v>30237.480000000003</v>
      </c>
      <c r="J170" s="83">
        <f t="shared" si="123"/>
        <v>0</v>
      </c>
      <c r="K170" s="80">
        <f t="shared" si="124"/>
        <v>0</v>
      </c>
      <c r="L170" s="84">
        <f t="shared" si="125"/>
        <v>-0.008065617098889942</v>
      </c>
      <c r="M170" s="67">
        <f t="shared" si="126"/>
        <v>-241.93260000000373</v>
      </c>
      <c r="V170" s="1">
        <v>41596</v>
      </c>
      <c r="W170" s="46">
        <v>-241.93260000000373</v>
      </c>
      <c r="X170" s="46">
        <f t="shared" si="103"/>
        <v>15543.83124100004</v>
      </c>
    </row>
    <row r="171" spans="1:24" ht="12.75">
      <c r="A171" s="1">
        <v>41599</v>
      </c>
      <c r="B171" t="s">
        <v>62</v>
      </c>
      <c r="C171" s="79" t="s">
        <v>42</v>
      </c>
      <c r="D171" s="80">
        <v>44053</v>
      </c>
      <c r="E171" s="86">
        <v>0.681</v>
      </c>
      <c r="F171" s="82">
        <v>41599</v>
      </c>
      <c r="G171" s="85">
        <v>0.6865</v>
      </c>
      <c r="H171" s="81">
        <f t="shared" si="127"/>
        <v>30000.093</v>
      </c>
      <c r="I171" s="81">
        <f t="shared" si="122"/>
        <v>30242.3845</v>
      </c>
      <c r="J171" s="83">
        <f t="shared" si="123"/>
        <v>0</v>
      </c>
      <c r="K171" s="80">
        <f t="shared" si="124"/>
        <v>0</v>
      </c>
      <c r="L171" s="84">
        <f t="shared" si="125"/>
        <v>0.008076358296622592</v>
      </c>
      <c r="M171" s="67">
        <f t="shared" si="126"/>
        <v>242.29149999999933</v>
      </c>
      <c r="V171" s="1">
        <v>41599</v>
      </c>
      <c r="W171" s="46">
        <v>242.29149999999936</v>
      </c>
      <c r="X171" s="46">
        <f t="shared" si="103"/>
        <v>15786.12274100004</v>
      </c>
    </row>
    <row r="172" spans="1:24" ht="12.75">
      <c r="A172" s="1">
        <v>41603</v>
      </c>
      <c r="B172" s="69" t="s">
        <v>39</v>
      </c>
      <c r="C172" s="79" t="s">
        <v>42</v>
      </c>
      <c r="D172" s="80">
        <v>1794</v>
      </c>
      <c r="E172" s="81">
        <v>16.72</v>
      </c>
      <c r="F172" s="82">
        <v>41603</v>
      </c>
      <c r="G172" s="81">
        <v>16.61</v>
      </c>
      <c r="H172" s="81">
        <f t="shared" si="127"/>
        <v>29995.679999999997</v>
      </c>
      <c r="I172" s="81">
        <f t="shared" si="122"/>
        <v>29798.34</v>
      </c>
      <c r="J172" s="83">
        <f t="shared" si="123"/>
        <v>0</v>
      </c>
      <c r="K172" s="80">
        <f t="shared" si="124"/>
        <v>0</v>
      </c>
      <c r="L172" s="84">
        <f t="shared" si="125"/>
        <v>-0.006578947368420937</v>
      </c>
      <c r="M172" s="67">
        <f t="shared" si="126"/>
        <v>-197.3399999999965</v>
      </c>
      <c r="V172" s="1">
        <v>41603</v>
      </c>
      <c r="W172" s="46">
        <v>-197.3399999999965</v>
      </c>
      <c r="X172" s="46">
        <f t="shared" si="103"/>
        <v>15588.782741000043</v>
      </c>
    </row>
    <row r="173" spans="1:24" ht="12.75">
      <c r="A173" s="1">
        <v>41606</v>
      </c>
      <c r="B173" s="69" t="s">
        <v>60</v>
      </c>
      <c r="C173" s="79" t="s">
        <v>46</v>
      </c>
      <c r="D173" s="80">
        <v>1026</v>
      </c>
      <c r="E173" s="85">
        <v>29.2454</v>
      </c>
      <c r="F173" s="82">
        <v>41606</v>
      </c>
      <c r="G173" s="81">
        <v>28.88</v>
      </c>
      <c r="H173" s="81">
        <f aca="true" t="shared" si="128" ref="H173:H179">E173*D173</f>
        <v>30005.7804</v>
      </c>
      <c r="I173" s="81">
        <f aca="true" t="shared" si="129" ref="I173:I178">IF(F173&gt;0,G173*D173,0)</f>
        <v>29630.879999999997</v>
      </c>
      <c r="J173" s="83">
        <f aca="true" t="shared" si="130" ref="J173:J178">IF(F173&gt;0,F173-A173,0)</f>
        <v>0</v>
      </c>
      <c r="K173" s="80">
        <f aca="true" t="shared" si="131" ref="K173:K178">H173*J173</f>
        <v>0</v>
      </c>
      <c r="L173" s="84">
        <f aca="true" t="shared" si="132" ref="L173:L178">IF(F173&gt;0,IF(LEFT(UPPER(C173))="S",(H173-I173)/H173,(I173-H173)/H173),0)</f>
        <v>0.012494272603554823</v>
      </c>
      <c r="M173" s="67">
        <f aca="true" t="shared" si="133" ref="M173:M178">(H173*L173)</f>
        <v>374.90040000000226</v>
      </c>
      <c r="V173" s="1">
        <v>41606</v>
      </c>
      <c r="W173" s="46">
        <v>374.90040000000226</v>
      </c>
      <c r="X173" s="46">
        <f t="shared" si="103"/>
        <v>15963.683141000045</v>
      </c>
    </row>
    <row r="174" spans="1:24" ht="12.75">
      <c r="A174" s="1">
        <v>41607</v>
      </c>
      <c r="B174" s="69" t="s">
        <v>84</v>
      </c>
      <c r="C174" s="79" t="s">
        <v>46</v>
      </c>
      <c r="D174" s="80">
        <v>159915</v>
      </c>
      <c r="E174" s="85">
        <v>0.1876</v>
      </c>
      <c r="F174" s="82">
        <v>41607</v>
      </c>
      <c r="G174" s="85">
        <v>0.1868</v>
      </c>
      <c r="H174" s="81">
        <f t="shared" si="128"/>
        <v>30000.053999999996</v>
      </c>
      <c r="I174" s="81">
        <f t="shared" si="129"/>
        <v>29872.122</v>
      </c>
      <c r="J174" s="83">
        <f t="shared" si="130"/>
        <v>0</v>
      </c>
      <c r="K174" s="80">
        <f t="shared" si="131"/>
        <v>0</v>
      </c>
      <c r="L174" s="84">
        <f t="shared" si="132"/>
        <v>0.004264392324093719</v>
      </c>
      <c r="M174" s="67">
        <f t="shared" si="133"/>
        <v>127.93199999999707</v>
      </c>
      <c r="V174" s="1">
        <v>41607</v>
      </c>
      <c r="W174" s="46">
        <v>127.93199999999706</v>
      </c>
      <c r="X174" s="46">
        <f t="shared" si="103"/>
        <v>16091.615141000042</v>
      </c>
    </row>
    <row r="175" spans="1:24" ht="12.75">
      <c r="A175" s="1">
        <v>41610</v>
      </c>
      <c r="B175" s="69" t="s">
        <v>40</v>
      </c>
      <c r="C175" s="79" t="s">
        <v>42</v>
      </c>
      <c r="D175" s="80">
        <v>9236</v>
      </c>
      <c r="E175" s="86">
        <v>3.248</v>
      </c>
      <c r="F175" s="82">
        <v>41610</v>
      </c>
      <c r="G175" s="86">
        <v>3.224</v>
      </c>
      <c r="H175" s="81">
        <f t="shared" si="128"/>
        <v>29998.528000000002</v>
      </c>
      <c r="I175" s="81">
        <f t="shared" si="129"/>
        <v>29776.864</v>
      </c>
      <c r="J175" s="83">
        <f t="shared" si="130"/>
        <v>0</v>
      </c>
      <c r="K175" s="80">
        <f t="shared" si="131"/>
        <v>0</v>
      </c>
      <c r="L175" s="84">
        <f t="shared" si="132"/>
        <v>-0.007389162561576377</v>
      </c>
      <c r="M175" s="67">
        <f t="shared" si="133"/>
        <v>-221.66400000000067</v>
      </c>
      <c r="V175" s="1">
        <v>41610</v>
      </c>
      <c r="W175" s="46">
        <v>-221.66400000000067</v>
      </c>
      <c r="X175" s="46">
        <f t="shared" si="103"/>
        <v>15869.951141000041</v>
      </c>
    </row>
    <row r="176" spans="1:24" ht="12.75">
      <c r="A176" s="1">
        <v>41611</v>
      </c>
      <c r="B176" s="69" t="s">
        <v>83</v>
      </c>
      <c r="C176" s="79" t="s">
        <v>46</v>
      </c>
      <c r="D176" s="80">
        <v>3652</v>
      </c>
      <c r="E176" s="81">
        <v>8.21</v>
      </c>
      <c r="F176" s="82">
        <v>41611</v>
      </c>
      <c r="G176" s="81">
        <v>7.94</v>
      </c>
      <c r="H176" s="81">
        <f t="shared" si="128"/>
        <v>29982.920000000002</v>
      </c>
      <c r="I176" s="81">
        <f t="shared" si="129"/>
        <v>28996.88</v>
      </c>
      <c r="J176" s="83">
        <f t="shared" si="130"/>
        <v>0</v>
      </c>
      <c r="K176" s="80">
        <f t="shared" si="131"/>
        <v>0</v>
      </c>
      <c r="L176" s="84">
        <f t="shared" si="132"/>
        <v>0.0328867235079172</v>
      </c>
      <c r="M176" s="67">
        <f t="shared" si="133"/>
        <v>986.0400000000009</v>
      </c>
      <c r="V176" s="1">
        <v>41611</v>
      </c>
      <c r="W176" s="46">
        <v>986.0400000000009</v>
      </c>
      <c r="X176" s="46">
        <f t="shared" si="103"/>
        <v>16855.991141000042</v>
      </c>
    </row>
    <row r="177" spans="1:24" ht="12.75">
      <c r="A177" s="1">
        <v>41612</v>
      </c>
      <c r="B177" s="69" t="s">
        <v>83</v>
      </c>
      <c r="C177" s="79" t="s">
        <v>46</v>
      </c>
      <c r="D177" s="80">
        <v>3790</v>
      </c>
      <c r="E177" s="86">
        <v>7.915</v>
      </c>
      <c r="F177" s="82">
        <v>41612</v>
      </c>
      <c r="G177" s="81">
        <v>7.8527</v>
      </c>
      <c r="H177" s="81">
        <f t="shared" si="128"/>
        <v>29997.85</v>
      </c>
      <c r="I177" s="81">
        <f t="shared" si="129"/>
        <v>29761.733</v>
      </c>
      <c r="J177" s="83">
        <f t="shared" si="130"/>
        <v>0</v>
      </c>
      <c r="K177" s="80">
        <f t="shared" si="131"/>
        <v>0</v>
      </c>
      <c r="L177" s="84">
        <f t="shared" si="132"/>
        <v>0.007871130764371393</v>
      </c>
      <c r="M177" s="67">
        <f t="shared" si="133"/>
        <v>236.11699999999837</v>
      </c>
      <c r="V177" s="1">
        <v>41612</v>
      </c>
      <c r="W177" s="46">
        <v>236.11699999999837</v>
      </c>
      <c r="X177" s="46">
        <f t="shared" si="103"/>
        <v>17092.10814100004</v>
      </c>
    </row>
    <row r="178" spans="1:24" ht="12.75">
      <c r="A178" s="1">
        <v>41613</v>
      </c>
      <c r="B178" s="69" t="s">
        <v>62</v>
      </c>
      <c r="C178" s="79" t="s">
        <v>42</v>
      </c>
      <c r="D178" s="89">
        <v>44543</v>
      </c>
      <c r="E178" s="85">
        <v>0.6735</v>
      </c>
      <c r="F178" s="82">
        <v>41613</v>
      </c>
      <c r="G178" s="85">
        <v>0.6668</v>
      </c>
      <c r="H178" s="81">
        <f t="shared" si="128"/>
        <v>29999.7105</v>
      </c>
      <c r="I178" s="81">
        <f t="shared" si="129"/>
        <v>29701.272399999998</v>
      </c>
      <c r="J178" s="83">
        <f t="shared" si="130"/>
        <v>0</v>
      </c>
      <c r="K178" s="80">
        <f t="shared" si="131"/>
        <v>0</v>
      </c>
      <c r="L178" s="84">
        <f t="shared" si="132"/>
        <v>-0.009948032665181987</v>
      </c>
      <c r="M178" s="67">
        <f t="shared" si="133"/>
        <v>-298.43810000000303</v>
      </c>
      <c r="V178" s="1">
        <v>41613</v>
      </c>
      <c r="W178" s="46">
        <v>-298.43810000000303</v>
      </c>
      <c r="X178" s="46">
        <f t="shared" si="103"/>
        <v>16793.670041000038</v>
      </c>
    </row>
    <row r="179" spans="1:24" ht="12.75">
      <c r="A179" s="1">
        <v>41614</v>
      </c>
      <c r="B179" s="69" t="s">
        <v>56</v>
      </c>
      <c r="C179" s="79" t="s">
        <v>46</v>
      </c>
      <c r="D179" s="80">
        <v>1862</v>
      </c>
      <c r="E179" s="81">
        <v>16.1</v>
      </c>
      <c r="F179" s="82">
        <v>41614</v>
      </c>
      <c r="G179" s="81">
        <v>16.21</v>
      </c>
      <c r="H179" s="81">
        <f t="shared" si="128"/>
        <v>29978.200000000004</v>
      </c>
      <c r="I179" s="81">
        <f aca="true" t="shared" si="134" ref="I179:I184">IF(F179&gt;0,G179*D179,0)</f>
        <v>30183.02</v>
      </c>
      <c r="J179" s="83">
        <f aca="true" t="shared" si="135" ref="J179:J184">IF(F179&gt;0,F179-A179,0)</f>
        <v>0</v>
      </c>
      <c r="K179" s="80">
        <f aca="true" t="shared" si="136" ref="K179:K184">H179*J179</f>
        <v>0</v>
      </c>
      <c r="L179" s="84">
        <f aca="true" t="shared" si="137" ref="L179:L184">IF(F179&gt;0,IF(LEFT(UPPER(C179))="S",(H179-I179)/H179,(I179-H179)/H179),0)</f>
        <v>-0.006832298136645831</v>
      </c>
      <c r="M179" s="67">
        <f aca="true" t="shared" si="138" ref="M179:M184">(H179*L179)</f>
        <v>-204.81999999999607</v>
      </c>
      <c r="V179" s="1">
        <v>41614</v>
      </c>
      <c r="W179" s="46">
        <v>-204.81999999999607</v>
      </c>
      <c r="X179" s="46">
        <f t="shared" si="103"/>
        <v>16588.85004100004</v>
      </c>
    </row>
    <row r="180" spans="1:24" ht="12.75">
      <c r="A180" s="1">
        <v>41617</v>
      </c>
      <c r="B180" s="69" t="s">
        <v>39</v>
      </c>
      <c r="C180" s="79" t="s">
        <v>46</v>
      </c>
      <c r="D180" s="80">
        <v>1893</v>
      </c>
      <c r="E180" s="81">
        <v>15.85</v>
      </c>
      <c r="F180" s="82">
        <v>41617</v>
      </c>
      <c r="G180" s="81">
        <v>15.98</v>
      </c>
      <c r="H180" s="81">
        <f aca="true" t="shared" si="139" ref="H180:H185">E180*D180</f>
        <v>30004.05</v>
      </c>
      <c r="I180" s="81">
        <f t="shared" si="134"/>
        <v>30250.14</v>
      </c>
      <c r="J180" s="83">
        <f t="shared" si="135"/>
        <v>0</v>
      </c>
      <c r="K180" s="80">
        <f t="shared" si="136"/>
        <v>0</v>
      </c>
      <c r="L180" s="84">
        <f t="shared" si="137"/>
        <v>-0.008201892744479501</v>
      </c>
      <c r="M180" s="67">
        <f t="shared" si="138"/>
        <v>-246.09000000000017</v>
      </c>
      <c r="V180" s="1">
        <v>41617</v>
      </c>
      <c r="W180" s="46">
        <v>-246.09000000000015</v>
      </c>
      <c r="X180" s="46">
        <f t="shared" si="103"/>
        <v>16342.760041000041</v>
      </c>
    </row>
    <row r="181" spans="1:24" ht="12.75">
      <c r="A181" s="1">
        <v>41618</v>
      </c>
      <c r="B181" s="69" t="s">
        <v>57</v>
      </c>
      <c r="C181" s="79" t="s">
        <v>46</v>
      </c>
      <c r="D181" s="80">
        <v>5520</v>
      </c>
      <c r="E181" s="85">
        <v>5.435</v>
      </c>
      <c r="F181" s="82">
        <v>41618</v>
      </c>
      <c r="G181" s="85">
        <v>5.4649</v>
      </c>
      <c r="H181" s="81">
        <f t="shared" si="139"/>
        <v>30001.199999999997</v>
      </c>
      <c r="I181" s="81">
        <f t="shared" si="134"/>
        <v>30166.248</v>
      </c>
      <c r="J181" s="83">
        <f t="shared" si="135"/>
        <v>0</v>
      </c>
      <c r="K181" s="80">
        <f t="shared" si="136"/>
        <v>0</v>
      </c>
      <c r="L181" s="84">
        <f t="shared" si="137"/>
        <v>-0.005501379944802292</v>
      </c>
      <c r="M181" s="67">
        <f t="shared" si="138"/>
        <v>-165.0480000000025</v>
      </c>
      <c r="V181" s="1">
        <v>41618</v>
      </c>
      <c r="W181" s="46">
        <v>-165.0480000000025</v>
      </c>
      <c r="X181" s="46">
        <f t="shared" si="103"/>
        <v>16177.712041000039</v>
      </c>
    </row>
    <row r="182" spans="1:24" ht="12.75">
      <c r="A182" s="1">
        <v>41619</v>
      </c>
      <c r="B182" s="69" t="s">
        <v>59</v>
      </c>
      <c r="C182" s="79" t="s">
        <v>42</v>
      </c>
      <c r="D182" s="80">
        <v>4936</v>
      </c>
      <c r="E182" s="86">
        <v>6.075</v>
      </c>
      <c r="F182" s="82">
        <v>41619</v>
      </c>
      <c r="G182" s="86">
        <v>6.025</v>
      </c>
      <c r="H182" s="81">
        <f t="shared" si="139"/>
        <v>29986.2</v>
      </c>
      <c r="I182" s="81">
        <f t="shared" si="134"/>
        <v>29739.4</v>
      </c>
      <c r="J182" s="83">
        <f t="shared" si="135"/>
        <v>0</v>
      </c>
      <c r="K182" s="80">
        <f t="shared" si="136"/>
        <v>0</v>
      </c>
      <c r="L182" s="84">
        <f t="shared" si="137"/>
        <v>-0.008230452674897094</v>
      </c>
      <c r="M182" s="67">
        <f t="shared" si="138"/>
        <v>-246.79999999999924</v>
      </c>
      <c r="V182" s="1">
        <v>41619</v>
      </c>
      <c r="W182" s="46">
        <v>-246.79999999999927</v>
      </c>
      <c r="X182" s="46">
        <f t="shared" si="103"/>
        <v>15930.91204100004</v>
      </c>
    </row>
    <row r="183" spans="1:24" ht="12.75">
      <c r="A183" s="1">
        <v>41620</v>
      </c>
      <c r="B183" s="69" t="s">
        <v>43</v>
      </c>
      <c r="C183" s="79" t="s">
        <v>42</v>
      </c>
      <c r="D183" s="80">
        <v>1803</v>
      </c>
      <c r="E183" s="81">
        <v>16.64</v>
      </c>
      <c r="F183" s="82">
        <v>41620</v>
      </c>
      <c r="G183" s="81">
        <v>16.55</v>
      </c>
      <c r="H183" s="81">
        <f t="shared" si="139"/>
        <v>30001.920000000002</v>
      </c>
      <c r="I183" s="81">
        <f t="shared" si="134"/>
        <v>29839.65</v>
      </c>
      <c r="J183" s="83">
        <f t="shared" si="135"/>
        <v>0</v>
      </c>
      <c r="K183" s="80">
        <f t="shared" si="136"/>
        <v>0</v>
      </c>
      <c r="L183" s="84">
        <f t="shared" si="137"/>
        <v>-0.005408653846153861</v>
      </c>
      <c r="M183" s="67">
        <f t="shared" si="138"/>
        <v>-162.27000000000044</v>
      </c>
      <c r="V183" s="1">
        <v>41620</v>
      </c>
      <c r="W183" s="46">
        <v>-162.27000000000044</v>
      </c>
      <c r="X183" s="46">
        <f t="shared" si="103"/>
        <v>15768.64204100004</v>
      </c>
    </row>
    <row r="184" spans="1:24" ht="12.75">
      <c r="A184" s="1">
        <v>41621</v>
      </c>
      <c r="B184" s="69" t="s">
        <v>83</v>
      </c>
      <c r="C184" s="79" t="s">
        <v>46</v>
      </c>
      <c r="D184" s="80">
        <v>4020</v>
      </c>
      <c r="E184" s="86">
        <v>7.465</v>
      </c>
      <c r="F184" s="82">
        <v>41621</v>
      </c>
      <c r="G184" s="81">
        <v>7.52</v>
      </c>
      <c r="H184" s="81">
        <f t="shared" si="139"/>
        <v>30009.3</v>
      </c>
      <c r="I184" s="81">
        <f t="shared" si="134"/>
        <v>30230.399999999998</v>
      </c>
      <c r="J184" s="83">
        <f t="shared" si="135"/>
        <v>0</v>
      </c>
      <c r="K184" s="80">
        <f t="shared" si="136"/>
        <v>0</v>
      </c>
      <c r="L184" s="84">
        <f t="shared" si="137"/>
        <v>-0.00736771600803746</v>
      </c>
      <c r="M184" s="67">
        <f t="shared" si="138"/>
        <v>-221.09999999999854</v>
      </c>
      <c r="V184" s="1">
        <v>41621</v>
      </c>
      <c r="W184" s="46">
        <v>-221.09999999999854</v>
      </c>
      <c r="X184" s="46">
        <f t="shared" si="103"/>
        <v>15547.54204100004</v>
      </c>
    </row>
    <row r="185" spans="1:24" ht="12.75">
      <c r="A185" s="1">
        <v>41624</v>
      </c>
      <c r="B185" s="69" t="s">
        <v>59</v>
      </c>
      <c r="C185" s="79" t="s">
        <v>46</v>
      </c>
      <c r="D185" s="80">
        <v>5059</v>
      </c>
      <c r="E185" s="81">
        <v>5.93</v>
      </c>
      <c r="F185" s="82">
        <v>41624</v>
      </c>
      <c r="G185" s="85">
        <v>5.9937</v>
      </c>
      <c r="H185" s="81">
        <f t="shared" si="139"/>
        <v>29999.87</v>
      </c>
      <c r="I185" s="81">
        <f aca="true" t="shared" si="140" ref="I185:I199">IF(F185&gt;0,G185*D185,0)</f>
        <v>30322.128299999997</v>
      </c>
      <c r="J185" s="83">
        <f aca="true" t="shared" si="141" ref="J185:J191">IF(F185&gt;0,F185-A185,0)</f>
        <v>0</v>
      </c>
      <c r="K185" s="80">
        <f aca="true" t="shared" si="142" ref="K185:K191">H185*J185</f>
        <v>0</v>
      </c>
      <c r="L185" s="84">
        <f aca="true" t="shared" si="143" ref="L185:L191">IF(F185&gt;0,IF(LEFT(UPPER(C185))="S",(H185-I185)/H185,(I185-H185)/H185),0)</f>
        <v>-0.010741989881956078</v>
      </c>
      <c r="M185" s="67">
        <f aca="true" t="shared" si="144" ref="M185:M191">(H185*L185)</f>
        <v>-322.2582999999977</v>
      </c>
      <c r="V185" s="1">
        <v>41624</v>
      </c>
      <c r="W185" s="46">
        <v>-322.2582999999977</v>
      </c>
      <c r="X185" s="46">
        <f t="shared" si="103"/>
        <v>15225.283741000043</v>
      </c>
    </row>
    <row r="186" spans="1:24" ht="12.75">
      <c r="A186" s="1">
        <v>41625</v>
      </c>
      <c r="B186" s="69" t="s">
        <v>48</v>
      </c>
      <c r="C186" s="79" t="s">
        <v>42</v>
      </c>
      <c r="D186" s="80">
        <v>5545</v>
      </c>
      <c r="E186" s="81">
        <v>5.41</v>
      </c>
      <c r="F186" s="82">
        <v>41625</v>
      </c>
      <c r="G186" s="85">
        <v>5.461</v>
      </c>
      <c r="H186" s="81">
        <f aca="true" t="shared" si="145" ref="H186:H199">E186*D186</f>
        <v>29998.45</v>
      </c>
      <c r="I186" s="81">
        <f t="shared" si="140"/>
        <v>30281.245000000003</v>
      </c>
      <c r="J186" s="83">
        <f t="shared" si="141"/>
        <v>0</v>
      </c>
      <c r="K186" s="80">
        <f t="shared" si="142"/>
        <v>0</v>
      </c>
      <c r="L186" s="84">
        <f t="shared" si="143"/>
        <v>0.009426987060998215</v>
      </c>
      <c r="M186" s="67">
        <f t="shared" si="144"/>
        <v>282.7950000000019</v>
      </c>
      <c r="V186" s="1">
        <v>41625</v>
      </c>
      <c r="W186" s="46">
        <v>282.7950000000019</v>
      </c>
      <c r="X186" s="46">
        <f t="shared" si="103"/>
        <v>15508.078741000045</v>
      </c>
    </row>
    <row r="187" spans="1:24" ht="12.75">
      <c r="A187" s="1">
        <v>41626</v>
      </c>
      <c r="B187" s="69" t="s">
        <v>56</v>
      </c>
      <c r="C187" s="79" t="s">
        <v>46</v>
      </c>
      <c r="D187" s="80">
        <v>1845</v>
      </c>
      <c r="E187" s="81">
        <v>16.26</v>
      </c>
      <c r="F187" s="82">
        <v>41626</v>
      </c>
      <c r="G187" s="81">
        <v>16.39</v>
      </c>
      <c r="H187" s="81">
        <f t="shared" si="145"/>
        <v>29999.700000000004</v>
      </c>
      <c r="I187" s="81">
        <f t="shared" si="140"/>
        <v>30239.55</v>
      </c>
      <c r="J187" s="83">
        <f t="shared" si="141"/>
        <v>0</v>
      </c>
      <c r="K187" s="80">
        <f t="shared" si="142"/>
        <v>0</v>
      </c>
      <c r="L187" s="84">
        <f t="shared" si="143"/>
        <v>-0.007995079950799337</v>
      </c>
      <c r="M187" s="67">
        <f t="shared" si="144"/>
        <v>-239.8499999999949</v>
      </c>
      <c r="V187" s="1">
        <v>41626</v>
      </c>
      <c r="W187" s="46">
        <v>-239.8499999999949</v>
      </c>
      <c r="X187" s="46">
        <f t="shared" si="103"/>
        <v>15268.22874100005</v>
      </c>
    </row>
    <row r="188" spans="1:24" ht="12.75">
      <c r="A188" s="1">
        <v>41627</v>
      </c>
      <c r="B188" s="69" t="s">
        <v>52</v>
      </c>
      <c r="C188" s="79" t="s">
        <v>46</v>
      </c>
      <c r="D188" s="80">
        <v>9646</v>
      </c>
      <c r="E188" s="81">
        <v>3.11</v>
      </c>
      <c r="F188" s="82">
        <v>41627</v>
      </c>
      <c r="G188" s="85">
        <v>3.1384</v>
      </c>
      <c r="H188" s="81">
        <f t="shared" si="145"/>
        <v>29999.059999999998</v>
      </c>
      <c r="I188" s="81">
        <f t="shared" si="140"/>
        <v>30273.0064</v>
      </c>
      <c r="J188" s="83">
        <f t="shared" si="141"/>
        <v>0</v>
      </c>
      <c r="K188" s="80">
        <f t="shared" si="142"/>
        <v>0</v>
      </c>
      <c r="L188" s="84">
        <f t="shared" si="143"/>
        <v>-0.009131832797427677</v>
      </c>
      <c r="M188" s="67">
        <f t="shared" si="144"/>
        <v>-273.9464000000007</v>
      </c>
      <c r="V188" s="1">
        <v>41627</v>
      </c>
      <c r="W188" s="46">
        <v>-273.9464000000007</v>
      </c>
      <c r="X188" s="46">
        <f t="shared" si="103"/>
        <v>14994.28234100005</v>
      </c>
    </row>
    <row r="189" spans="1:24" ht="12.75">
      <c r="A189" s="1">
        <v>41628</v>
      </c>
      <c r="B189" s="69" t="s">
        <v>39</v>
      </c>
      <c r="C189" s="79" t="s">
        <v>46</v>
      </c>
      <c r="D189" s="80">
        <v>2000</v>
      </c>
      <c r="E189" s="86">
        <v>14.996</v>
      </c>
      <c r="F189" s="82">
        <v>41628</v>
      </c>
      <c r="G189" s="81">
        <v>14.97</v>
      </c>
      <c r="H189" s="81">
        <f t="shared" si="145"/>
        <v>29992</v>
      </c>
      <c r="I189" s="81">
        <f t="shared" si="140"/>
        <v>29940</v>
      </c>
      <c r="J189" s="83">
        <f t="shared" si="141"/>
        <v>0</v>
      </c>
      <c r="K189" s="80">
        <f t="shared" si="142"/>
        <v>0</v>
      </c>
      <c r="L189" s="84">
        <f t="shared" si="143"/>
        <v>0.0017337956788476927</v>
      </c>
      <c r="M189" s="67">
        <f t="shared" si="144"/>
        <v>52</v>
      </c>
      <c r="V189" s="1">
        <v>41628</v>
      </c>
      <c r="W189" s="46">
        <v>52</v>
      </c>
      <c r="X189" s="46">
        <f t="shared" si="103"/>
        <v>15046.28234100005</v>
      </c>
    </row>
    <row r="190" spans="1:24" ht="12.75">
      <c r="A190" s="1">
        <v>41646</v>
      </c>
      <c r="B190" s="69" t="s">
        <v>55</v>
      </c>
      <c r="C190" s="79" t="s">
        <v>42</v>
      </c>
      <c r="D190" s="80">
        <v>16269</v>
      </c>
      <c r="E190" s="85">
        <v>1.8443</v>
      </c>
      <c r="F190" s="82">
        <v>41646</v>
      </c>
      <c r="G190" s="85">
        <v>1.889</v>
      </c>
      <c r="H190" s="81">
        <f t="shared" si="145"/>
        <v>30004.9167</v>
      </c>
      <c r="I190" s="81">
        <f t="shared" si="140"/>
        <v>30732.141</v>
      </c>
      <c r="J190" s="83">
        <f t="shared" si="141"/>
        <v>0</v>
      </c>
      <c r="K190" s="80">
        <f t="shared" si="142"/>
        <v>0</v>
      </c>
      <c r="L190" s="84">
        <f t="shared" si="143"/>
        <v>0.024236837824648853</v>
      </c>
      <c r="M190" s="67">
        <f t="shared" si="144"/>
        <v>727.224299999998</v>
      </c>
      <c r="V190" s="1">
        <v>41646</v>
      </c>
      <c r="W190" s="46">
        <v>727.224299999998</v>
      </c>
      <c r="X190" s="46">
        <f t="shared" si="103"/>
        <v>15773.506641000047</v>
      </c>
    </row>
    <row r="191" spans="1:24" ht="12.75">
      <c r="A191" s="1">
        <v>41647</v>
      </c>
      <c r="B191" s="69" t="s">
        <v>49</v>
      </c>
      <c r="C191" s="79" t="s">
        <v>46</v>
      </c>
      <c r="D191" s="80">
        <v>1943</v>
      </c>
      <c r="E191" s="85">
        <v>15.4318</v>
      </c>
      <c r="F191" s="82">
        <v>41647</v>
      </c>
      <c r="G191" s="81">
        <v>15.28</v>
      </c>
      <c r="H191" s="81">
        <f t="shared" si="145"/>
        <v>29983.9874</v>
      </c>
      <c r="I191" s="81">
        <f t="shared" si="140"/>
        <v>29689.039999999997</v>
      </c>
      <c r="J191" s="83">
        <f t="shared" si="141"/>
        <v>0</v>
      </c>
      <c r="K191" s="80">
        <f t="shared" si="142"/>
        <v>0</v>
      </c>
      <c r="L191" s="84">
        <f t="shared" si="143"/>
        <v>0.00983683044103749</v>
      </c>
      <c r="M191" s="67">
        <f t="shared" si="144"/>
        <v>294.94740000000456</v>
      </c>
      <c r="V191" s="1">
        <v>41647</v>
      </c>
      <c r="W191" s="46">
        <v>294.94740000000456</v>
      </c>
      <c r="X191" s="46">
        <f t="shared" si="103"/>
        <v>16068.454041000052</v>
      </c>
    </row>
    <row r="192" spans="1:24" ht="12.75">
      <c r="A192" s="1">
        <v>41648</v>
      </c>
      <c r="B192" s="69" t="s">
        <v>39</v>
      </c>
      <c r="C192" s="79" t="s">
        <v>42</v>
      </c>
      <c r="D192" s="86">
        <v>1926</v>
      </c>
      <c r="E192" s="85">
        <v>15.58</v>
      </c>
      <c r="F192" s="82">
        <v>41648</v>
      </c>
      <c r="G192" s="85">
        <v>15.67</v>
      </c>
      <c r="H192" s="81">
        <f t="shared" si="145"/>
        <v>30007.08</v>
      </c>
      <c r="I192" s="81">
        <f t="shared" si="140"/>
        <v>30180.42</v>
      </c>
      <c r="J192" s="83">
        <f aca="true" t="shared" si="146" ref="J192:J199">IF(F192&gt;0,F192-A192,0)</f>
        <v>0</v>
      </c>
      <c r="K192" s="80">
        <f aca="true" t="shared" si="147" ref="K192:K199">H192*J192</f>
        <v>0</v>
      </c>
      <c r="L192" s="84">
        <f aca="true" t="shared" si="148" ref="L192:L199">IF(F192&gt;0,IF(LEFT(UPPER(C192))="S",(H192-I192)/H192,(I192-H192)/H192),0)</f>
        <v>0.005776636713735441</v>
      </c>
      <c r="M192" s="67">
        <f aca="true" t="shared" si="149" ref="M192:M199">(H192*L192)</f>
        <v>173.3399999999965</v>
      </c>
      <c r="V192" s="1">
        <v>41648</v>
      </c>
      <c r="W192" s="46">
        <v>173.3399999999965</v>
      </c>
      <c r="X192" s="46">
        <f t="shared" si="103"/>
        <v>16241.794041000048</v>
      </c>
    </row>
    <row r="193" spans="1:24" ht="12.75">
      <c r="A193" s="1">
        <v>41652</v>
      </c>
      <c r="B193" s="69" t="s">
        <v>48</v>
      </c>
      <c r="C193" s="79" t="s">
        <v>42</v>
      </c>
      <c r="D193" s="80">
        <v>4437</v>
      </c>
      <c r="E193" s="85">
        <v>6.76</v>
      </c>
      <c r="F193" s="82">
        <v>41652</v>
      </c>
      <c r="G193" s="85">
        <v>6.7</v>
      </c>
      <c r="H193" s="81">
        <f t="shared" si="145"/>
        <v>29994.12</v>
      </c>
      <c r="I193" s="81">
        <f t="shared" si="140"/>
        <v>29727.9</v>
      </c>
      <c r="J193" s="83">
        <f t="shared" si="146"/>
        <v>0</v>
      </c>
      <c r="K193" s="80">
        <f t="shared" si="147"/>
        <v>0</v>
      </c>
      <c r="L193" s="84">
        <f t="shared" si="148"/>
        <v>-0.008875739644970331</v>
      </c>
      <c r="M193" s="67">
        <f t="shared" si="149"/>
        <v>-266.2199999999975</v>
      </c>
      <c r="V193" s="1">
        <v>41652</v>
      </c>
      <c r="W193" s="46">
        <v>-266.2199999999975</v>
      </c>
      <c r="X193" s="46">
        <f t="shared" si="103"/>
        <v>15975.57404100005</v>
      </c>
    </row>
    <row r="194" spans="1:24" ht="12.75">
      <c r="A194" s="1">
        <v>41653</v>
      </c>
      <c r="B194" s="69" t="s">
        <v>39</v>
      </c>
      <c r="C194" s="79" t="s">
        <v>42</v>
      </c>
      <c r="D194" s="80">
        <v>1836</v>
      </c>
      <c r="E194" s="85">
        <v>16.3245</v>
      </c>
      <c r="F194" s="82">
        <v>41653</v>
      </c>
      <c r="G194" s="81">
        <v>16.58</v>
      </c>
      <c r="H194" s="81">
        <f t="shared" si="145"/>
        <v>29971.782</v>
      </c>
      <c r="I194" s="81">
        <f t="shared" si="140"/>
        <v>30440.879999999997</v>
      </c>
      <c r="J194" s="83">
        <f t="shared" si="146"/>
        <v>0</v>
      </c>
      <c r="K194" s="80">
        <f t="shared" si="147"/>
        <v>0</v>
      </c>
      <c r="L194" s="84">
        <f t="shared" si="148"/>
        <v>0.01565132163312806</v>
      </c>
      <c r="M194" s="67">
        <f t="shared" si="149"/>
        <v>469.0979999999982</v>
      </c>
      <c r="V194" s="1">
        <v>41653</v>
      </c>
      <c r="W194" s="46">
        <v>469.09799999999814</v>
      </c>
      <c r="X194" s="46">
        <f t="shared" si="103"/>
        <v>16444.67204100005</v>
      </c>
    </row>
    <row r="195" spans="1:24" ht="12.75">
      <c r="A195" s="1">
        <v>41654</v>
      </c>
      <c r="B195" s="69" t="s">
        <v>56</v>
      </c>
      <c r="C195" s="79" t="s">
        <v>46</v>
      </c>
      <c r="D195" s="80">
        <v>1763</v>
      </c>
      <c r="E195" s="85">
        <v>17.02</v>
      </c>
      <c r="F195" s="82">
        <v>41654</v>
      </c>
      <c r="G195" s="85">
        <v>17.09</v>
      </c>
      <c r="H195" s="81">
        <f t="shared" si="145"/>
        <v>30006.26</v>
      </c>
      <c r="I195" s="81">
        <f t="shared" si="140"/>
        <v>30129.67</v>
      </c>
      <c r="J195" s="83">
        <f t="shared" si="146"/>
        <v>0</v>
      </c>
      <c r="K195" s="80">
        <f t="shared" si="147"/>
        <v>0</v>
      </c>
      <c r="L195" s="84">
        <f t="shared" si="148"/>
        <v>-0.004112808460634543</v>
      </c>
      <c r="M195" s="67">
        <f t="shared" si="149"/>
        <v>-123.40999999999984</v>
      </c>
      <c r="V195" s="1">
        <v>41654</v>
      </c>
      <c r="W195" s="46">
        <v>-123.40999999999985</v>
      </c>
      <c r="X195" s="46">
        <f aca="true" t="shared" si="150" ref="X195:X258">IF(W195=0,0,X194+W195)</f>
        <v>16321.262041000049</v>
      </c>
    </row>
    <row r="196" spans="1:24" ht="12.75">
      <c r="A196" s="1">
        <v>41655</v>
      </c>
      <c r="B196" s="69" t="s">
        <v>44</v>
      </c>
      <c r="C196" s="79" t="s">
        <v>42</v>
      </c>
      <c r="D196" s="80">
        <v>159236</v>
      </c>
      <c r="E196" s="85">
        <v>0.1886</v>
      </c>
      <c r="F196" s="82">
        <v>41655</v>
      </c>
      <c r="G196" s="85">
        <v>0.189</v>
      </c>
      <c r="H196" s="81">
        <f t="shared" si="145"/>
        <v>30031.9096</v>
      </c>
      <c r="I196" s="81">
        <f t="shared" si="140"/>
        <v>30095.604</v>
      </c>
      <c r="J196" s="83">
        <f t="shared" si="146"/>
        <v>0</v>
      </c>
      <c r="K196" s="80">
        <f t="shared" si="147"/>
        <v>0</v>
      </c>
      <c r="L196" s="84">
        <f t="shared" si="148"/>
        <v>0.002120890774125143</v>
      </c>
      <c r="M196" s="67">
        <f t="shared" si="149"/>
        <v>63.694400000000314</v>
      </c>
      <c r="V196" s="1">
        <v>41655</v>
      </c>
      <c r="W196" s="46">
        <v>63.694400000000314</v>
      </c>
      <c r="X196" s="46">
        <f t="shared" si="150"/>
        <v>16384.95644100005</v>
      </c>
    </row>
    <row r="197" spans="1:24" ht="12.75">
      <c r="A197" s="1">
        <v>41656</v>
      </c>
      <c r="B197" s="69" t="s">
        <v>60</v>
      </c>
      <c r="C197" s="79" t="s">
        <v>10</v>
      </c>
      <c r="D197" s="80">
        <v>1232</v>
      </c>
      <c r="E197" s="81">
        <v>24.36</v>
      </c>
      <c r="F197" s="82">
        <v>41656</v>
      </c>
      <c r="G197" s="86">
        <v>24.305</v>
      </c>
      <c r="H197" s="81">
        <f t="shared" si="145"/>
        <v>30011.52</v>
      </c>
      <c r="I197" s="81">
        <f t="shared" si="140"/>
        <v>29943.76</v>
      </c>
      <c r="J197" s="83">
        <f t="shared" si="146"/>
        <v>0</v>
      </c>
      <c r="K197" s="80">
        <f t="shared" si="147"/>
        <v>0</v>
      </c>
      <c r="L197" s="84">
        <f t="shared" si="148"/>
        <v>-0.002257799671592843</v>
      </c>
      <c r="M197" s="67">
        <f t="shared" si="149"/>
        <v>-67.76000000000204</v>
      </c>
      <c r="V197" s="1">
        <v>41656</v>
      </c>
      <c r="W197" s="46">
        <v>-67.76000000000204</v>
      </c>
      <c r="X197" s="46">
        <f t="shared" si="150"/>
        <v>16317.196441000047</v>
      </c>
    </row>
    <row r="198" spans="1:24" ht="12.75">
      <c r="A198" s="1">
        <v>41659</v>
      </c>
      <c r="B198" s="69" t="s">
        <v>55</v>
      </c>
      <c r="C198" s="79" t="s">
        <v>46</v>
      </c>
      <c r="D198" s="80">
        <v>15472</v>
      </c>
      <c r="E198" s="86">
        <v>1.939</v>
      </c>
      <c r="F198" s="82">
        <v>41659</v>
      </c>
      <c r="G198" s="85">
        <v>1.948</v>
      </c>
      <c r="H198" s="81">
        <f t="shared" si="145"/>
        <v>30000.208000000002</v>
      </c>
      <c r="I198" s="81">
        <f t="shared" si="140"/>
        <v>30139.456</v>
      </c>
      <c r="J198" s="83">
        <f t="shared" si="146"/>
        <v>0</v>
      </c>
      <c r="K198" s="80">
        <f t="shared" si="147"/>
        <v>0</v>
      </c>
      <c r="L198" s="84">
        <f t="shared" si="148"/>
        <v>-0.00464156781846299</v>
      </c>
      <c r="M198" s="67">
        <f t="shared" si="149"/>
        <v>-139.24799999999595</v>
      </c>
      <c r="V198" s="1">
        <v>41659</v>
      </c>
      <c r="W198" s="46">
        <v>-139.24799999999595</v>
      </c>
      <c r="X198" s="46">
        <f t="shared" si="150"/>
        <v>16177.948441000051</v>
      </c>
    </row>
    <row r="199" spans="1:24" ht="12.75">
      <c r="A199" s="1">
        <v>41660</v>
      </c>
      <c r="B199" s="69" t="s">
        <v>40</v>
      </c>
      <c r="C199" s="79" t="s">
        <v>42</v>
      </c>
      <c r="D199" s="80">
        <v>8850</v>
      </c>
      <c r="E199" s="81">
        <v>3.39</v>
      </c>
      <c r="F199" s="82">
        <v>41660</v>
      </c>
      <c r="G199" s="81">
        <v>3.39</v>
      </c>
      <c r="H199" s="81">
        <f t="shared" si="145"/>
        <v>30001.5</v>
      </c>
      <c r="I199" s="81">
        <f t="shared" si="140"/>
        <v>30001.5</v>
      </c>
      <c r="J199" s="83">
        <f t="shared" si="146"/>
        <v>0</v>
      </c>
      <c r="K199" s="80">
        <f t="shared" si="147"/>
        <v>0</v>
      </c>
      <c r="L199" s="84">
        <f t="shared" si="148"/>
        <v>0</v>
      </c>
      <c r="M199" s="67">
        <f t="shared" si="149"/>
        <v>0</v>
      </c>
      <c r="V199" s="1">
        <v>41660</v>
      </c>
      <c r="W199" s="46">
        <v>0</v>
      </c>
      <c r="X199" s="46">
        <v>16177.95</v>
      </c>
    </row>
    <row r="200" spans="1:24" ht="12.75">
      <c r="A200" s="1">
        <v>41661</v>
      </c>
      <c r="B200" s="69" t="s">
        <v>53</v>
      </c>
      <c r="C200" s="79" t="s">
        <v>42</v>
      </c>
      <c r="D200" s="80">
        <v>5324</v>
      </c>
      <c r="E200" s="86">
        <v>5.635</v>
      </c>
      <c r="F200" s="82">
        <v>41661</v>
      </c>
      <c r="G200" s="81">
        <v>5.58</v>
      </c>
      <c r="H200" s="81">
        <f aca="true" t="shared" si="151" ref="H200:H206">E200*D200</f>
        <v>30000.739999999998</v>
      </c>
      <c r="I200" s="81">
        <f aca="true" t="shared" si="152" ref="I200:I206">IF(F200&gt;0,G200*D200,0)</f>
        <v>29707.920000000002</v>
      </c>
      <c r="J200" s="83">
        <f aca="true" t="shared" si="153" ref="J200:J206">IF(F200&gt;0,F200-A200,0)</f>
        <v>0</v>
      </c>
      <c r="K200" s="80">
        <f aca="true" t="shared" si="154" ref="K200:K206">H200*J200</f>
        <v>0</v>
      </c>
      <c r="L200" s="84">
        <f aca="true" t="shared" si="155" ref="L200:L206">IF(F200&gt;0,IF(LEFT(UPPER(C200))="S",(H200-I200)/H200,(I200-H200)/H200),0)</f>
        <v>-0.009760425909494103</v>
      </c>
      <c r="M200" s="67">
        <f aca="true" t="shared" si="156" ref="M200:M206">(H200*L200)</f>
        <v>-292.81999999999607</v>
      </c>
      <c r="V200" s="1">
        <v>41661</v>
      </c>
      <c r="W200" s="46">
        <v>-292.81999999999607</v>
      </c>
      <c r="X200" s="46">
        <v>15885.13</v>
      </c>
    </row>
    <row r="201" spans="1:24" ht="12.75">
      <c r="A201" s="1">
        <v>41662</v>
      </c>
      <c r="B201" s="69" t="s">
        <v>48</v>
      </c>
      <c r="C201" s="79" t="s">
        <v>46</v>
      </c>
      <c r="D201" s="80">
        <v>3922</v>
      </c>
      <c r="E201" s="81">
        <v>7.65</v>
      </c>
      <c r="F201" s="82">
        <v>41662</v>
      </c>
      <c r="G201" s="81">
        <v>7.73</v>
      </c>
      <c r="H201" s="81">
        <f t="shared" si="151"/>
        <v>30003.300000000003</v>
      </c>
      <c r="I201" s="81">
        <f t="shared" si="152"/>
        <v>30317.06</v>
      </c>
      <c r="J201" s="83">
        <f t="shared" si="153"/>
        <v>0</v>
      </c>
      <c r="K201" s="80">
        <f t="shared" si="154"/>
        <v>0</v>
      </c>
      <c r="L201" s="84">
        <f t="shared" si="155"/>
        <v>-0.010457516339869227</v>
      </c>
      <c r="M201" s="67">
        <f t="shared" si="156"/>
        <v>-313.7599999999984</v>
      </c>
      <c r="V201" s="1">
        <v>41662</v>
      </c>
      <c r="W201" s="46">
        <v>-313.7599999999984</v>
      </c>
      <c r="X201" s="46">
        <f t="shared" si="150"/>
        <v>15571.37</v>
      </c>
    </row>
    <row r="202" spans="1:24" ht="12.75">
      <c r="A202" s="1">
        <v>41666</v>
      </c>
      <c r="B202" s="69" t="s">
        <v>57</v>
      </c>
      <c r="C202" s="79" t="s">
        <v>42</v>
      </c>
      <c r="D202" s="80">
        <v>5319</v>
      </c>
      <c r="E202" s="81">
        <v>5.64</v>
      </c>
      <c r="F202" s="82">
        <v>41666</v>
      </c>
      <c r="G202" s="86">
        <v>5.585</v>
      </c>
      <c r="H202" s="81">
        <f t="shared" si="151"/>
        <v>29999.16</v>
      </c>
      <c r="I202" s="81">
        <f t="shared" si="152"/>
        <v>29706.615</v>
      </c>
      <c r="J202" s="83">
        <f t="shared" si="153"/>
        <v>0</v>
      </c>
      <c r="K202" s="80">
        <f t="shared" si="154"/>
        <v>0</v>
      </c>
      <c r="L202" s="84">
        <f t="shared" si="155"/>
        <v>-0.009751773049645331</v>
      </c>
      <c r="M202" s="67">
        <f t="shared" si="156"/>
        <v>-292.54499999999825</v>
      </c>
      <c r="V202" s="1">
        <v>41666</v>
      </c>
      <c r="W202" s="46">
        <v>-292.54499999999825</v>
      </c>
      <c r="X202" s="46">
        <f t="shared" si="150"/>
        <v>15278.825000000003</v>
      </c>
    </row>
    <row r="203" spans="1:24" ht="12.75">
      <c r="A203" s="1">
        <v>41667</v>
      </c>
      <c r="B203" s="69" t="s">
        <v>45</v>
      </c>
      <c r="C203" s="79" t="s">
        <v>42</v>
      </c>
      <c r="D203" s="80">
        <v>24331</v>
      </c>
      <c r="E203" s="86">
        <v>1.242</v>
      </c>
      <c r="F203" s="82">
        <v>41667</v>
      </c>
      <c r="G203" s="85">
        <v>1.2319</v>
      </c>
      <c r="H203" s="81">
        <f t="shared" si="151"/>
        <v>30219.102</v>
      </c>
      <c r="I203" s="81">
        <f t="shared" si="152"/>
        <v>29973.3589</v>
      </c>
      <c r="J203" s="83">
        <f t="shared" si="153"/>
        <v>0</v>
      </c>
      <c r="K203" s="80">
        <f t="shared" si="154"/>
        <v>0</v>
      </c>
      <c r="L203" s="84">
        <f t="shared" si="155"/>
        <v>-0.008132045088566818</v>
      </c>
      <c r="M203" s="67">
        <f t="shared" si="156"/>
        <v>-245.74309999999969</v>
      </c>
      <c r="V203" s="1">
        <v>41667</v>
      </c>
      <c r="W203" s="46">
        <v>-245.74309999999969</v>
      </c>
      <c r="X203" s="46">
        <f t="shared" si="150"/>
        <v>15033.081900000003</v>
      </c>
    </row>
    <row r="204" spans="1:24" ht="12.75">
      <c r="A204" s="1">
        <v>41668</v>
      </c>
      <c r="B204" s="69" t="s">
        <v>47</v>
      </c>
      <c r="C204" s="79" t="s">
        <v>46</v>
      </c>
      <c r="D204" s="80">
        <v>65217</v>
      </c>
      <c r="E204" s="85">
        <v>0.4598</v>
      </c>
      <c r="F204" s="82">
        <v>41668</v>
      </c>
      <c r="G204" s="85">
        <v>0.4525</v>
      </c>
      <c r="H204" s="81">
        <f t="shared" si="151"/>
        <v>29986.776599999997</v>
      </c>
      <c r="I204" s="81">
        <f t="shared" si="152"/>
        <v>29510.6925</v>
      </c>
      <c r="J204" s="83">
        <f t="shared" si="153"/>
        <v>0</v>
      </c>
      <c r="K204" s="80">
        <f t="shared" si="154"/>
        <v>0</v>
      </c>
      <c r="L204" s="84">
        <f t="shared" si="155"/>
        <v>0.01587646802957796</v>
      </c>
      <c r="M204" s="67">
        <f t="shared" si="156"/>
        <v>476.0840999999964</v>
      </c>
      <c r="V204" s="1">
        <v>41668</v>
      </c>
      <c r="W204" s="46">
        <v>476.0840999999964</v>
      </c>
      <c r="X204" s="46">
        <f t="shared" si="150"/>
        <v>15509.166</v>
      </c>
    </row>
    <row r="205" spans="1:24" ht="12.75">
      <c r="A205" s="1">
        <v>41669</v>
      </c>
      <c r="B205" s="69" t="s">
        <v>62</v>
      </c>
      <c r="C205" s="79" t="s">
        <v>42</v>
      </c>
      <c r="D205" s="80">
        <v>36166</v>
      </c>
      <c r="E205" s="81">
        <v>0.83</v>
      </c>
      <c r="F205" s="82">
        <v>41669</v>
      </c>
      <c r="G205" s="85">
        <v>0.8385</v>
      </c>
      <c r="H205" s="81">
        <f t="shared" si="151"/>
        <v>30017.78</v>
      </c>
      <c r="I205" s="81">
        <f t="shared" si="152"/>
        <v>30325.191000000003</v>
      </c>
      <c r="J205" s="83">
        <f t="shared" si="153"/>
        <v>0</v>
      </c>
      <c r="K205" s="80">
        <f t="shared" si="154"/>
        <v>0</v>
      </c>
      <c r="L205" s="84">
        <f t="shared" si="155"/>
        <v>0.01024096385542181</v>
      </c>
      <c r="M205" s="67">
        <f t="shared" si="156"/>
        <v>307.4110000000037</v>
      </c>
      <c r="V205" s="1">
        <v>41669</v>
      </c>
      <c r="W205" s="46">
        <v>307.4110000000037</v>
      </c>
      <c r="X205" s="46">
        <f t="shared" si="150"/>
        <v>15816.577000000003</v>
      </c>
    </row>
    <row r="206" spans="1:24" ht="12.75">
      <c r="A206" s="1">
        <v>41670</v>
      </c>
      <c r="B206" s="69" t="s">
        <v>64</v>
      </c>
      <c r="C206" s="79" t="s">
        <v>42</v>
      </c>
      <c r="D206" s="80">
        <v>2481</v>
      </c>
      <c r="E206" s="85">
        <v>12.0979</v>
      </c>
      <c r="F206" s="82">
        <v>41670</v>
      </c>
      <c r="G206" s="81">
        <v>11.98</v>
      </c>
      <c r="H206" s="81">
        <f t="shared" si="151"/>
        <v>30014.8899</v>
      </c>
      <c r="I206" s="81">
        <f t="shared" si="152"/>
        <v>29722.38</v>
      </c>
      <c r="J206" s="83">
        <f t="shared" si="153"/>
        <v>0</v>
      </c>
      <c r="K206" s="80">
        <f t="shared" si="154"/>
        <v>0</v>
      </c>
      <c r="L206" s="84">
        <f t="shared" si="155"/>
        <v>-0.009745493019449566</v>
      </c>
      <c r="M206" s="67">
        <f t="shared" si="156"/>
        <v>-292.5098999999973</v>
      </c>
      <c r="V206" s="1">
        <v>41670</v>
      </c>
      <c r="W206" s="46">
        <v>-292.5098999999973</v>
      </c>
      <c r="X206" s="46">
        <f t="shared" si="150"/>
        <v>15524.067100000006</v>
      </c>
    </row>
    <row r="207" spans="1:24" ht="12.75">
      <c r="A207" s="1">
        <v>41674</v>
      </c>
      <c r="B207" s="69" t="s">
        <v>83</v>
      </c>
      <c r="C207" s="79" t="s">
        <v>46</v>
      </c>
      <c r="D207" s="80">
        <v>3995</v>
      </c>
      <c r="E207" s="86">
        <v>7.505</v>
      </c>
      <c r="F207" s="82">
        <v>41674</v>
      </c>
      <c r="G207" s="81">
        <v>7.57</v>
      </c>
      <c r="H207" s="81">
        <f aca="true" t="shared" si="157" ref="H207:H212">E207*D207</f>
        <v>29982.475</v>
      </c>
      <c r="I207" s="81">
        <f aca="true" t="shared" si="158" ref="I207:I212">IF(F207&gt;0,G207*D207,0)</f>
        <v>30242.15</v>
      </c>
      <c r="J207" s="83">
        <f aca="true" t="shared" si="159" ref="J207:J212">IF(F207&gt;0,F207-A207,0)</f>
        <v>0</v>
      </c>
      <c r="K207" s="80">
        <f aca="true" t="shared" si="160" ref="K207:K212">H207*J207</f>
        <v>0</v>
      </c>
      <c r="L207" s="84">
        <f aca="true" t="shared" si="161" ref="L207:L212">IF(F207&gt;0,IF(LEFT(UPPER(C207))="S",(H207-I207)/H207,(I207-H207)/H207),0)</f>
        <v>-0.008660892738174648</v>
      </c>
      <c r="M207" s="67">
        <f aca="true" t="shared" si="162" ref="M207:M212">(H207*L207)</f>
        <v>-259.6750000000029</v>
      </c>
      <c r="V207" s="1">
        <v>41674</v>
      </c>
      <c r="W207" s="46">
        <v>-259.6750000000029</v>
      </c>
      <c r="X207" s="46">
        <f t="shared" si="150"/>
        <v>15264.392100000003</v>
      </c>
    </row>
    <row r="208" spans="1:24" ht="12.75">
      <c r="A208" s="1">
        <v>41675</v>
      </c>
      <c r="B208" s="69" t="s">
        <v>39</v>
      </c>
      <c r="C208" s="79" t="s">
        <v>46</v>
      </c>
      <c r="D208" s="80">
        <v>1800</v>
      </c>
      <c r="E208" s="81">
        <v>16.67</v>
      </c>
      <c r="F208" s="82">
        <v>41675</v>
      </c>
      <c r="G208" s="81">
        <v>16.72</v>
      </c>
      <c r="H208" s="81">
        <f t="shared" si="157"/>
        <v>30006.000000000004</v>
      </c>
      <c r="I208" s="81">
        <f t="shared" si="158"/>
        <v>30095.999999999996</v>
      </c>
      <c r="J208" s="83">
        <f t="shared" si="159"/>
        <v>0</v>
      </c>
      <c r="K208" s="80">
        <f t="shared" si="160"/>
        <v>0</v>
      </c>
      <c r="L208" s="84">
        <f t="shared" si="161"/>
        <v>-0.002999400119975762</v>
      </c>
      <c r="M208" s="67">
        <f t="shared" si="162"/>
        <v>-89.99999999999272</v>
      </c>
      <c r="V208" s="1">
        <v>41675</v>
      </c>
      <c r="W208" s="46">
        <v>-89.99999999999272</v>
      </c>
      <c r="X208" s="46">
        <f t="shared" si="150"/>
        <v>15174.39210000001</v>
      </c>
    </row>
    <row r="209" spans="1:24" ht="12.75">
      <c r="A209" s="1">
        <v>41676</v>
      </c>
      <c r="B209" s="69" t="s">
        <v>55</v>
      </c>
      <c r="C209" s="79" t="s">
        <v>42</v>
      </c>
      <c r="D209" s="80">
        <v>14535</v>
      </c>
      <c r="E209" s="86">
        <v>2.064</v>
      </c>
      <c r="F209" s="82">
        <v>41676</v>
      </c>
      <c r="G209" s="81">
        <v>2.08</v>
      </c>
      <c r="H209" s="81">
        <f t="shared" si="157"/>
        <v>30000.24</v>
      </c>
      <c r="I209" s="81">
        <f t="shared" si="158"/>
        <v>30232.8</v>
      </c>
      <c r="J209" s="83">
        <f t="shared" si="159"/>
        <v>0</v>
      </c>
      <c r="K209" s="80">
        <f t="shared" si="160"/>
        <v>0</v>
      </c>
      <c r="L209" s="84">
        <f t="shared" si="161"/>
        <v>0.007751937984496046</v>
      </c>
      <c r="M209" s="67">
        <f t="shared" si="162"/>
        <v>232.55999999999767</v>
      </c>
      <c r="V209" s="1">
        <v>41676</v>
      </c>
      <c r="W209" s="46">
        <v>232.55999999999767</v>
      </c>
      <c r="X209" s="46">
        <f t="shared" si="150"/>
        <v>15406.952100000008</v>
      </c>
    </row>
    <row r="210" spans="1:24" ht="12.75">
      <c r="A210" s="1">
        <v>41677</v>
      </c>
      <c r="B210" s="69" t="s">
        <v>48</v>
      </c>
      <c r="C210" s="79" t="s">
        <v>46</v>
      </c>
      <c r="D210" s="80">
        <v>4147</v>
      </c>
      <c r="E210" s="85">
        <v>7.235</v>
      </c>
      <c r="F210" s="82">
        <v>41677</v>
      </c>
      <c r="G210" s="81">
        <v>7.29</v>
      </c>
      <c r="H210" s="81">
        <f t="shared" si="157"/>
        <v>30003.545000000002</v>
      </c>
      <c r="I210" s="81">
        <f t="shared" si="158"/>
        <v>30231.63</v>
      </c>
      <c r="J210" s="83">
        <f t="shared" si="159"/>
        <v>0</v>
      </c>
      <c r="K210" s="80">
        <f t="shared" si="160"/>
        <v>0</v>
      </c>
      <c r="L210" s="84">
        <f t="shared" si="161"/>
        <v>-0.0076019350380096455</v>
      </c>
      <c r="M210" s="67">
        <f t="shared" si="162"/>
        <v>-228.08499999999913</v>
      </c>
      <c r="V210" s="1">
        <v>41677</v>
      </c>
      <c r="W210" s="46">
        <v>-228.08499999999913</v>
      </c>
      <c r="X210" s="46">
        <f t="shared" si="150"/>
        <v>15178.867100000009</v>
      </c>
    </row>
    <row r="211" spans="1:24" ht="12.75">
      <c r="A211" s="1">
        <v>41681</v>
      </c>
      <c r="B211" s="69" t="s">
        <v>39</v>
      </c>
      <c r="C211" s="79" t="s">
        <v>42</v>
      </c>
      <c r="D211" s="80">
        <v>1795</v>
      </c>
      <c r="E211" s="81">
        <v>16.72</v>
      </c>
      <c r="F211" s="82">
        <v>41681</v>
      </c>
      <c r="G211" s="81">
        <v>16.6</v>
      </c>
      <c r="H211" s="81">
        <f t="shared" si="157"/>
        <v>30012.399999999998</v>
      </c>
      <c r="I211" s="81">
        <f t="shared" si="158"/>
        <v>29797.000000000004</v>
      </c>
      <c r="J211" s="83">
        <f t="shared" si="159"/>
        <v>0</v>
      </c>
      <c r="K211" s="80">
        <f t="shared" si="160"/>
        <v>0</v>
      </c>
      <c r="L211" s="84">
        <f t="shared" si="161"/>
        <v>-0.007177033492822773</v>
      </c>
      <c r="M211" s="67">
        <f t="shared" si="162"/>
        <v>-215.39999999999418</v>
      </c>
      <c r="V211" s="1">
        <v>41681</v>
      </c>
      <c r="W211" s="46">
        <v>-215.39999999999418</v>
      </c>
      <c r="X211" s="46">
        <f t="shared" si="150"/>
        <v>14963.467100000014</v>
      </c>
    </row>
    <row r="212" spans="1:24" ht="12.75">
      <c r="A212" s="1">
        <v>41682</v>
      </c>
      <c r="B212" s="69" t="s">
        <v>47</v>
      </c>
      <c r="C212" s="79" t="s">
        <v>42</v>
      </c>
      <c r="D212" s="80">
        <v>63158</v>
      </c>
      <c r="E212" s="85">
        <v>0.475</v>
      </c>
      <c r="F212" s="82">
        <v>41682</v>
      </c>
      <c r="G212" s="85">
        <v>0.4843</v>
      </c>
      <c r="H212" s="81">
        <f t="shared" si="157"/>
        <v>30000.05</v>
      </c>
      <c r="I212" s="81">
        <f t="shared" si="158"/>
        <v>30587.4194</v>
      </c>
      <c r="J212" s="83">
        <f t="shared" si="159"/>
        <v>0</v>
      </c>
      <c r="K212" s="80">
        <f t="shared" si="160"/>
        <v>0</v>
      </c>
      <c r="L212" s="84">
        <f t="shared" si="161"/>
        <v>0.01957894736842104</v>
      </c>
      <c r="M212" s="67">
        <f t="shared" si="162"/>
        <v>587.3693999999996</v>
      </c>
      <c r="V212" s="1">
        <v>41682</v>
      </c>
      <c r="W212" s="46">
        <v>587.3693999999996</v>
      </c>
      <c r="X212" s="46">
        <f t="shared" si="150"/>
        <v>15550.836500000014</v>
      </c>
    </row>
    <row r="213" spans="1:24" ht="12.75">
      <c r="A213" s="1">
        <v>41684</v>
      </c>
      <c r="B213" s="69" t="s">
        <v>61</v>
      </c>
      <c r="C213" s="79" t="s">
        <v>46</v>
      </c>
      <c r="D213" s="80">
        <v>764</v>
      </c>
      <c r="E213" s="81">
        <v>39.25</v>
      </c>
      <c r="F213" s="82">
        <v>41684</v>
      </c>
      <c r="G213" s="81">
        <v>38.85</v>
      </c>
      <c r="H213" s="81">
        <f aca="true" t="shared" si="163" ref="H213:H230">E213*D213</f>
        <v>29987</v>
      </c>
      <c r="I213" s="81">
        <f aca="true" t="shared" si="164" ref="I213:I227">IF(F213&gt;0,G213*D213,0)</f>
        <v>29681.4</v>
      </c>
      <c r="J213" s="83">
        <f aca="true" t="shared" si="165" ref="J213:J227">IF(F213&gt;0,F213-A213,0)</f>
        <v>0</v>
      </c>
      <c r="K213" s="80">
        <f aca="true" t="shared" si="166" ref="K213:K227">H213*J213</f>
        <v>0</v>
      </c>
      <c r="L213" s="84">
        <f aca="true" t="shared" si="167" ref="L213:L227">IF(F213&gt;0,IF(LEFT(UPPER(C213))="S",(H213-I213)/H213,(I213-H213)/H213),0)</f>
        <v>0.010191082802547722</v>
      </c>
      <c r="M213" s="67">
        <f aca="true" t="shared" si="168" ref="M213:M227">(H213*L213)</f>
        <v>305.59999999999854</v>
      </c>
      <c r="V213" s="1">
        <v>41684</v>
      </c>
      <c r="W213" s="46">
        <v>305.59999999999854</v>
      </c>
      <c r="X213" s="46">
        <f t="shared" si="150"/>
        <v>15856.436500000013</v>
      </c>
    </row>
    <row r="214" spans="1:24" ht="12.75">
      <c r="A214" s="1">
        <v>41687</v>
      </c>
      <c r="B214" s="69" t="s">
        <v>61</v>
      </c>
      <c r="C214" s="79" t="s">
        <v>42</v>
      </c>
      <c r="D214" s="80">
        <v>759</v>
      </c>
      <c r="E214" s="81">
        <v>39.52</v>
      </c>
      <c r="F214" s="82">
        <v>41687</v>
      </c>
      <c r="G214" s="81">
        <v>39.48</v>
      </c>
      <c r="H214" s="81">
        <f t="shared" si="163"/>
        <v>29995.680000000004</v>
      </c>
      <c r="I214" s="81">
        <f t="shared" si="164"/>
        <v>29965.319999999996</v>
      </c>
      <c r="J214" s="83">
        <f t="shared" si="165"/>
        <v>0</v>
      </c>
      <c r="K214" s="80">
        <f t="shared" si="166"/>
        <v>0</v>
      </c>
      <c r="L214" s="84">
        <f t="shared" si="167"/>
        <v>-0.001012145748988116</v>
      </c>
      <c r="M214" s="67">
        <f t="shared" si="168"/>
        <v>-30.360000000007854</v>
      </c>
      <c r="V214" s="1">
        <v>41687</v>
      </c>
      <c r="W214" s="46">
        <v>-30.360000000007858</v>
      </c>
      <c r="X214" s="46">
        <f t="shared" si="150"/>
        <v>15826.076500000005</v>
      </c>
    </row>
    <row r="215" spans="1:24" ht="12.75">
      <c r="A215" s="1">
        <v>41688</v>
      </c>
      <c r="B215" s="69" t="s">
        <v>62</v>
      </c>
      <c r="C215" s="79" t="s">
        <v>42</v>
      </c>
      <c r="D215" s="80">
        <v>34622</v>
      </c>
      <c r="E215" s="85">
        <v>0.8669</v>
      </c>
      <c r="F215" s="82">
        <v>41688</v>
      </c>
      <c r="G215" s="85">
        <v>0.861</v>
      </c>
      <c r="H215" s="81">
        <f t="shared" si="163"/>
        <v>30013.8118</v>
      </c>
      <c r="I215" s="81">
        <f t="shared" si="164"/>
        <v>29809.542</v>
      </c>
      <c r="J215" s="83">
        <f t="shared" si="165"/>
        <v>0</v>
      </c>
      <c r="K215" s="80">
        <f t="shared" si="166"/>
        <v>0</v>
      </c>
      <c r="L215" s="84">
        <f t="shared" si="167"/>
        <v>-0.006805859960779731</v>
      </c>
      <c r="M215" s="67">
        <f t="shared" si="168"/>
        <v>-204.2697999999982</v>
      </c>
      <c r="V215" s="1">
        <v>41688</v>
      </c>
      <c r="W215" s="46">
        <v>-204.2697999999982</v>
      </c>
      <c r="X215" s="46">
        <f t="shared" si="150"/>
        <v>15621.806700000006</v>
      </c>
    </row>
    <row r="216" spans="1:24" ht="12.75">
      <c r="A216" s="1">
        <v>41689</v>
      </c>
      <c r="B216" s="69" t="s">
        <v>49</v>
      </c>
      <c r="C216" s="79" t="s">
        <v>42</v>
      </c>
      <c r="D216" s="80">
        <v>1852</v>
      </c>
      <c r="E216" s="85">
        <v>16.1912</v>
      </c>
      <c r="F216" s="82">
        <v>41689</v>
      </c>
      <c r="G216" s="81">
        <v>16.03</v>
      </c>
      <c r="H216" s="81">
        <f t="shared" si="163"/>
        <v>29986.102399999996</v>
      </c>
      <c r="I216" s="81">
        <f t="shared" si="164"/>
        <v>29687.56</v>
      </c>
      <c r="J216" s="83">
        <f t="shared" si="165"/>
        <v>0</v>
      </c>
      <c r="K216" s="80">
        <f t="shared" si="166"/>
        <v>0</v>
      </c>
      <c r="L216" s="84">
        <f t="shared" si="167"/>
        <v>-0.009956025495330626</v>
      </c>
      <c r="M216" s="67">
        <f t="shared" si="168"/>
        <v>-298.5423999999948</v>
      </c>
      <c r="V216" s="1">
        <v>41689</v>
      </c>
      <c r="W216" s="46">
        <v>-298.5423999999948</v>
      </c>
      <c r="X216" s="46">
        <f t="shared" si="150"/>
        <v>15323.264300000012</v>
      </c>
    </row>
    <row r="217" spans="1:24" ht="12.75">
      <c r="A217" s="1">
        <v>41690</v>
      </c>
      <c r="B217" s="69" t="s">
        <v>49</v>
      </c>
      <c r="C217" s="79" t="s">
        <v>42</v>
      </c>
      <c r="D217" s="80">
        <v>1880</v>
      </c>
      <c r="E217" s="81">
        <v>15.96</v>
      </c>
      <c r="F217" s="82">
        <v>41690</v>
      </c>
      <c r="G217" s="81">
        <v>16.02</v>
      </c>
      <c r="H217" s="81">
        <f t="shared" si="163"/>
        <v>30004.800000000003</v>
      </c>
      <c r="I217" s="81">
        <f t="shared" si="164"/>
        <v>30117.6</v>
      </c>
      <c r="J217" s="83">
        <f t="shared" si="165"/>
        <v>0</v>
      </c>
      <c r="K217" s="80">
        <f t="shared" si="166"/>
        <v>0</v>
      </c>
      <c r="L217" s="84">
        <f t="shared" si="167"/>
        <v>0.0037593984962404556</v>
      </c>
      <c r="M217" s="67">
        <f t="shared" si="168"/>
        <v>112.79999999999563</v>
      </c>
      <c r="V217" s="1">
        <v>41690</v>
      </c>
      <c r="W217" s="46">
        <v>112.79999999999563</v>
      </c>
      <c r="X217" s="46">
        <f t="shared" si="150"/>
        <v>15436.064300000007</v>
      </c>
    </row>
    <row r="218" spans="1:24" ht="12.75">
      <c r="A218" s="1">
        <v>41691</v>
      </c>
      <c r="B218" s="69" t="s">
        <v>39</v>
      </c>
      <c r="C218" s="79" t="s">
        <v>42</v>
      </c>
      <c r="D218" s="80">
        <v>1758</v>
      </c>
      <c r="E218" s="85">
        <v>17.0641</v>
      </c>
      <c r="F218" s="82">
        <v>41691</v>
      </c>
      <c r="G218" s="85">
        <v>16.8912</v>
      </c>
      <c r="H218" s="81">
        <f t="shared" si="163"/>
        <v>29998.6878</v>
      </c>
      <c r="I218" s="81">
        <f t="shared" si="164"/>
        <v>29694.729600000002</v>
      </c>
      <c r="J218" s="83">
        <f t="shared" si="165"/>
        <v>0</v>
      </c>
      <c r="K218" s="80">
        <f t="shared" si="166"/>
        <v>0</v>
      </c>
      <c r="L218" s="84">
        <f t="shared" si="167"/>
        <v>-0.01013238319044066</v>
      </c>
      <c r="M218" s="67">
        <f t="shared" si="168"/>
        <v>-303.9581999999973</v>
      </c>
      <c r="V218" s="1">
        <v>41691</v>
      </c>
      <c r="W218" s="46">
        <v>-303.9581999999973</v>
      </c>
      <c r="X218" s="46">
        <f t="shared" si="150"/>
        <v>15132.10610000001</v>
      </c>
    </row>
    <row r="219" spans="1:24" ht="12.75">
      <c r="A219" s="1">
        <v>41694</v>
      </c>
      <c r="B219" s="69" t="s">
        <v>49</v>
      </c>
      <c r="C219" s="79" t="s">
        <v>46</v>
      </c>
      <c r="D219" s="80">
        <v>1948</v>
      </c>
      <c r="E219" s="85">
        <v>15.4</v>
      </c>
      <c r="F219" s="82">
        <v>41694</v>
      </c>
      <c r="G219" s="85">
        <v>15.47</v>
      </c>
      <c r="H219" s="81">
        <f t="shared" si="163"/>
        <v>29999.2</v>
      </c>
      <c r="I219" s="81">
        <f t="shared" si="164"/>
        <v>30135.56</v>
      </c>
      <c r="J219" s="83">
        <f t="shared" si="165"/>
        <v>0</v>
      </c>
      <c r="K219" s="80">
        <f t="shared" si="166"/>
        <v>0</v>
      </c>
      <c r="L219" s="84">
        <f t="shared" si="167"/>
        <v>-0.004545454545454564</v>
      </c>
      <c r="M219" s="67">
        <f t="shared" si="168"/>
        <v>-136.36000000000058</v>
      </c>
      <c r="V219" s="1">
        <v>41694</v>
      </c>
      <c r="W219" s="46">
        <v>-136.36000000000058</v>
      </c>
      <c r="X219" s="46">
        <f t="shared" si="150"/>
        <v>14995.74610000001</v>
      </c>
    </row>
    <row r="220" spans="1:24" ht="12.75">
      <c r="A220" s="1">
        <v>41695</v>
      </c>
      <c r="B220" s="69" t="s">
        <v>58</v>
      </c>
      <c r="C220" s="79" t="s">
        <v>42</v>
      </c>
      <c r="D220" s="80">
        <v>32967</v>
      </c>
      <c r="E220" s="81">
        <v>0.91</v>
      </c>
      <c r="F220" s="82">
        <v>41695</v>
      </c>
      <c r="G220" s="85">
        <v>0.9051</v>
      </c>
      <c r="H220" s="81">
        <f t="shared" si="163"/>
        <v>29999.97</v>
      </c>
      <c r="I220" s="81">
        <f t="shared" si="164"/>
        <v>29838.4317</v>
      </c>
      <c r="J220" s="83">
        <f t="shared" si="165"/>
        <v>0</v>
      </c>
      <c r="K220" s="80">
        <f t="shared" si="166"/>
        <v>0</v>
      </c>
      <c r="L220" s="84">
        <f t="shared" si="167"/>
        <v>-0.00538461538461539</v>
      </c>
      <c r="M220" s="67">
        <f t="shared" si="168"/>
        <v>-161.53830000000016</v>
      </c>
      <c r="V220" s="1">
        <v>41695</v>
      </c>
      <c r="W220" s="46">
        <v>-161.53830000000016</v>
      </c>
      <c r="X220" s="46">
        <f t="shared" si="150"/>
        <v>14834.20780000001</v>
      </c>
    </row>
    <row r="221" spans="1:24" ht="12.75">
      <c r="A221" s="1">
        <v>41696</v>
      </c>
      <c r="B221" s="69" t="s">
        <v>47</v>
      </c>
      <c r="C221" s="79" t="s">
        <v>42</v>
      </c>
      <c r="D221" s="80">
        <v>54545</v>
      </c>
      <c r="E221" s="85">
        <v>0.55</v>
      </c>
      <c r="F221" s="82">
        <v>41696</v>
      </c>
      <c r="G221" s="85">
        <v>0.5445</v>
      </c>
      <c r="H221" s="81">
        <f t="shared" si="163"/>
        <v>29999.750000000004</v>
      </c>
      <c r="I221" s="81">
        <f t="shared" si="164"/>
        <v>29699.7525</v>
      </c>
      <c r="J221" s="83">
        <f t="shared" si="165"/>
        <v>0</v>
      </c>
      <c r="K221" s="80">
        <f t="shared" si="166"/>
        <v>0</v>
      </c>
      <c r="L221" s="84">
        <f t="shared" si="167"/>
        <v>-0.010000000000000163</v>
      </c>
      <c r="M221" s="67">
        <f t="shared" si="168"/>
        <v>-299.99750000000495</v>
      </c>
      <c r="V221" s="1">
        <v>41696</v>
      </c>
      <c r="W221" s="46">
        <v>-299.99750000000495</v>
      </c>
      <c r="X221" s="46">
        <f t="shared" si="150"/>
        <v>14534.210300000004</v>
      </c>
    </row>
    <row r="222" spans="1:24" ht="12.75">
      <c r="A222" s="1">
        <v>41697</v>
      </c>
      <c r="B222" s="69" t="s">
        <v>57</v>
      </c>
      <c r="C222" s="79" t="s">
        <v>42</v>
      </c>
      <c r="D222" s="80">
        <v>4626</v>
      </c>
      <c r="E222" s="85">
        <v>6.485</v>
      </c>
      <c r="F222" s="82">
        <v>41697</v>
      </c>
      <c r="G222" s="85">
        <v>6.445</v>
      </c>
      <c r="H222" s="81">
        <f t="shared" si="163"/>
        <v>29999.61</v>
      </c>
      <c r="I222" s="81">
        <f t="shared" si="164"/>
        <v>29814.57</v>
      </c>
      <c r="J222" s="83">
        <f t="shared" si="165"/>
        <v>0</v>
      </c>
      <c r="K222" s="80">
        <f t="shared" si="166"/>
        <v>0</v>
      </c>
      <c r="L222" s="84">
        <f t="shared" si="167"/>
        <v>-0.006168080185042435</v>
      </c>
      <c r="M222" s="67">
        <f t="shared" si="168"/>
        <v>-185.04000000000087</v>
      </c>
      <c r="V222" s="1">
        <v>41697</v>
      </c>
      <c r="W222" s="46">
        <v>-185.04000000000087</v>
      </c>
      <c r="X222" s="46">
        <f t="shared" si="150"/>
        <v>14349.170300000003</v>
      </c>
    </row>
    <row r="223" spans="1:24" ht="12.75">
      <c r="A223" s="1">
        <v>41701</v>
      </c>
      <c r="B223" s="69" t="s">
        <v>64</v>
      </c>
      <c r="C223" s="79" t="s">
        <v>46</v>
      </c>
      <c r="D223" s="80">
        <v>2439</v>
      </c>
      <c r="E223" s="81">
        <v>12.3</v>
      </c>
      <c r="F223" s="82">
        <v>41701</v>
      </c>
      <c r="G223" s="85">
        <v>12.4011</v>
      </c>
      <c r="H223" s="81">
        <f t="shared" si="163"/>
        <v>29999.7</v>
      </c>
      <c r="I223" s="81">
        <f t="shared" si="164"/>
        <v>30246.2829</v>
      </c>
      <c r="J223" s="83">
        <f t="shared" si="165"/>
        <v>0</v>
      </c>
      <c r="K223" s="80">
        <f t="shared" si="166"/>
        <v>0</v>
      </c>
      <c r="L223" s="84">
        <f t="shared" si="167"/>
        <v>-0.008219512195121872</v>
      </c>
      <c r="M223" s="67">
        <f t="shared" si="168"/>
        <v>-246.58289999999764</v>
      </c>
      <c r="V223" s="1">
        <v>41701</v>
      </c>
      <c r="W223" s="46">
        <v>-246.5828999999976</v>
      </c>
      <c r="X223" s="46">
        <f t="shared" si="150"/>
        <v>14102.587400000006</v>
      </c>
    </row>
    <row r="224" spans="1:24" ht="12.75">
      <c r="A224" s="1">
        <v>41702</v>
      </c>
      <c r="B224" s="69" t="s">
        <v>85</v>
      </c>
      <c r="C224" s="79" t="s">
        <v>42</v>
      </c>
      <c r="D224" s="80">
        <v>2113</v>
      </c>
      <c r="E224" s="81">
        <v>14.2</v>
      </c>
      <c r="F224" s="82">
        <v>41702</v>
      </c>
      <c r="G224" s="81">
        <v>14.06</v>
      </c>
      <c r="H224" s="81">
        <f t="shared" si="163"/>
        <v>30004.6</v>
      </c>
      <c r="I224" s="81">
        <f t="shared" si="164"/>
        <v>29708.780000000002</v>
      </c>
      <c r="J224" s="83">
        <f t="shared" si="165"/>
        <v>0</v>
      </c>
      <c r="K224" s="80">
        <f t="shared" si="166"/>
        <v>0</v>
      </c>
      <c r="L224" s="84">
        <f t="shared" si="167"/>
        <v>-0.009859154929577334</v>
      </c>
      <c r="M224" s="67">
        <f t="shared" si="168"/>
        <v>-295.81999999999607</v>
      </c>
      <c r="V224" s="1">
        <v>41702</v>
      </c>
      <c r="W224" s="46">
        <v>-295.81999999999607</v>
      </c>
      <c r="X224" s="46">
        <f t="shared" si="150"/>
        <v>13806.76740000001</v>
      </c>
    </row>
    <row r="225" spans="1:24" ht="12.75">
      <c r="A225" s="1">
        <v>41703</v>
      </c>
      <c r="B225" s="69" t="s">
        <v>61</v>
      </c>
      <c r="C225" s="79" t="s">
        <v>46</v>
      </c>
      <c r="D225" s="80">
        <v>749</v>
      </c>
      <c r="E225" s="85">
        <v>40.0362</v>
      </c>
      <c r="F225" s="82">
        <v>41703</v>
      </c>
      <c r="G225" s="81">
        <v>39.96</v>
      </c>
      <c r="H225" s="81">
        <f t="shared" si="163"/>
        <v>29987.1138</v>
      </c>
      <c r="I225" s="81">
        <f t="shared" si="164"/>
        <v>29930.04</v>
      </c>
      <c r="J225" s="83">
        <f t="shared" si="165"/>
        <v>0</v>
      </c>
      <c r="K225" s="80">
        <f t="shared" si="166"/>
        <v>0</v>
      </c>
      <c r="L225" s="84">
        <f t="shared" si="167"/>
        <v>0.0019032775338318256</v>
      </c>
      <c r="M225" s="67">
        <f t="shared" si="168"/>
        <v>57.0737999999983</v>
      </c>
      <c r="V225" s="1">
        <v>41703</v>
      </c>
      <c r="W225" s="46">
        <v>57.0737999999983</v>
      </c>
      <c r="X225" s="46">
        <f t="shared" si="150"/>
        <v>13863.841200000008</v>
      </c>
    </row>
    <row r="226" spans="1:24" ht="12.75">
      <c r="A226" s="1">
        <v>41704</v>
      </c>
      <c r="B226" s="69" t="s">
        <v>62</v>
      </c>
      <c r="C226" s="79" t="s">
        <v>46</v>
      </c>
      <c r="D226" s="80">
        <v>35294</v>
      </c>
      <c r="E226" s="85">
        <v>0.8503</v>
      </c>
      <c r="F226" s="82">
        <v>41704</v>
      </c>
      <c r="G226" s="85">
        <v>0.8375</v>
      </c>
      <c r="H226" s="81">
        <f t="shared" si="163"/>
        <v>30010.4882</v>
      </c>
      <c r="I226" s="81">
        <f t="shared" si="164"/>
        <v>29558.725000000002</v>
      </c>
      <c r="J226" s="83">
        <f t="shared" si="165"/>
        <v>0</v>
      </c>
      <c r="K226" s="80">
        <f t="shared" si="166"/>
        <v>0</v>
      </c>
      <c r="L226" s="84">
        <f t="shared" si="167"/>
        <v>0.015053510525696734</v>
      </c>
      <c r="M226" s="67">
        <f t="shared" si="168"/>
        <v>451.7631999999976</v>
      </c>
      <c r="V226" s="1">
        <v>41704</v>
      </c>
      <c r="W226" s="46">
        <v>451.7631999999976</v>
      </c>
      <c r="X226" s="46">
        <f t="shared" si="150"/>
        <v>14315.604400000006</v>
      </c>
    </row>
    <row r="227" spans="1:24" ht="12.75">
      <c r="A227" s="1">
        <v>41708</v>
      </c>
      <c r="B227" s="69" t="s">
        <v>57</v>
      </c>
      <c r="C227" s="79" t="s">
        <v>42</v>
      </c>
      <c r="D227" s="80">
        <v>4461</v>
      </c>
      <c r="E227" s="81">
        <v>6.73</v>
      </c>
      <c r="F227" s="82">
        <v>41708</v>
      </c>
      <c r="G227" s="86">
        <v>6.675</v>
      </c>
      <c r="H227" s="81">
        <f t="shared" si="163"/>
        <v>30022.530000000002</v>
      </c>
      <c r="I227" s="81">
        <f t="shared" si="164"/>
        <v>29777.175</v>
      </c>
      <c r="J227" s="83">
        <f t="shared" si="165"/>
        <v>0</v>
      </c>
      <c r="K227" s="80">
        <f t="shared" si="166"/>
        <v>0</v>
      </c>
      <c r="L227" s="84">
        <f t="shared" si="167"/>
        <v>-0.00817236255572076</v>
      </c>
      <c r="M227" s="67">
        <f t="shared" si="168"/>
        <v>-245.3550000000032</v>
      </c>
      <c r="V227" s="1">
        <v>41708</v>
      </c>
      <c r="W227" s="46">
        <v>-245.3550000000032</v>
      </c>
      <c r="X227" s="46">
        <f t="shared" si="150"/>
        <v>14070.249400000002</v>
      </c>
    </row>
    <row r="228" spans="1:24" ht="12.75">
      <c r="A228" s="1">
        <v>41709</v>
      </c>
      <c r="B228" s="69" t="s">
        <v>62</v>
      </c>
      <c r="C228" s="79" t="s">
        <v>46</v>
      </c>
      <c r="D228" s="80">
        <v>36430</v>
      </c>
      <c r="E228" s="85">
        <v>0.8235</v>
      </c>
      <c r="F228" s="82">
        <v>41709</v>
      </c>
      <c r="G228" s="85">
        <v>0.8195</v>
      </c>
      <c r="H228" s="81">
        <f t="shared" si="163"/>
        <v>30000.105</v>
      </c>
      <c r="I228" s="81">
        <f aca="true" t="shared" si="169" ref="I228:I234">IF(F228&gt;0,G228*D228,0)</f>
        <v>29854.385000000002</v>
      </c>
      <c r="J228" s="83">
        <f aca="true" t="shared" si="170" ref="J228:J234">IF(F228&gt;0,F228-A228,0)</f>
        <v>0</v>
      </c>
      <c r="K228" s="80">
        <f aca="true" t="shared" si="171" ref="K228:K234">H228*J228</f>
        <v>0</v>
      </c>
      <c r="L228" s="84">
        <f aca="true" t="shared" si="172" ref="L228:L234">IF(F228&gt;0,IF(LEFT(UPPER(C228))="S",(H228-I228)/H228,(I228-H228)/H228),0)</f>
        <v>0.004857316332726087</v>
      </c>
      <c r="M228" s="67">
        <f aca="true" t="shared" si="173" ref="M228:M234">(H228*L228)</f>
        <v>145.71999999999753</v>
      </c>
      <c r="V228" s="1">
        <v>41709</v>
      </c>
      <c r="W228" s="46">
        <v>145.71999999999753</v>
      </c>
      <c r="X228" s="46">
        <f t="shared" si="150"/>
        <v>14215.9694</v>
      </c>
    </row>
    <row r="229" spans="1:24" ht="12.75">
      <c r="A229" s="1">
        <v>41710</v>
      </c>
      <c r="B229" s="69" t="s">
        <v>40</v>
      </c>
      <c r="C229" s="79" t="s">
        <v>42</v>
      </c>
      <c r="D229" s="80">
        <v>7752</v>
      </c>
      <c r="E229" s="81">
        <v>3.87</v>
      </c>
      <c r="F229" s="82">
        <v>41710</v>
      </c>
      <c r="G229" s="86">
        <v>3.838</v>
      </c>
      <c r="H229" s="81">
        <f t="shared" si="163"/>
        <v>30000.24</v>
      </c>
      <c r="I229" s="81">
        <f t="shared" si="169"/>
        <v>29752.176</v>
      </c>
      <c r="J229" s="83">
        <f t="shared" si="170"/>
        <v>0</v>
      </c>
      <c r="K229" s="80">
        <f t="shared" si="171"/>
        <v>0</v>
      </c>
      <c r="L229" s="84">
        <f t="shared" si="172"/>
        <v>-0.00826873385012927</v>
      </c>
      <c r="M229" s="67">
        <f t="shared" si="173"/>
        <v>-248.06400000000212</v>
      </c>
      <c r="V229" s="1">
        <v>41710</v>
      </c>
      <c r="W229" s="46">
        <v>-248.06400000000212</v>
      </c>
      <c r="X229" s="46">
        <f t="shared" si="150"/>
        <v>13967.905399999998</v>
      </c>
    </row>
    <row r="230" spans="1:24" ht="12.75">
      <c r="A230" s="1">
        <v>41711</v>
      </c>
      <c r="B230" s="69" t="s">
        <v>55</v>
      </c>
      <c r="C230" s="79" t="s">
        <v>42</v>
      </c>
      <c r="D230" s="80">
        <v>13204</v>
      </c>
      <c r="E230" s="86">
        <v>2.272</v>
      </c>
      <c r="F230" s="82">
        <v>41711</v>
      </c>
      <c r="G230" s="81">
        <v>2.26</v>
      </c>
      <c r="H230" s="81">
        <f t="shared" si="163"/>
        <v>29999.487999999998</v>
      </c>
      <c r="I230" s="81">
        <f t="shared" si="169"/>
        <v>29841.039999999997</v>
      </c>
      <c r="J230" s="83">
        <f t="shared" si="170"/>
        <v>0</v>
      </c>
      <c r="K230" s="80">
        <f t="shared" si="171"/>
        <v>0</v>
      </c>
      <c r="L230" s="84">
        <f t="shared" si="172"/>
        <v>-0.005281690140845082</v>
      </c>
      <c r="M230" s="67">
        <f t="shared" si="173"/>
        <v>-158.44800000000032</v>
      </c>
      <c r="V230" s="1">
        <v>41711</v>
      </c>
      <c r="W230" s="46">
        <v>-158.44800000000032</v>
      </c>
      <c r="X230" s="46">
        <f t="shared" si="150"/>
        <v>13809.457399999998</v>
      </c>
    </row>
    <row r="231" spans="1:24" ht="12.75">
      <c r="A231" s="1">
        <v>41712</v>
      </c>
      <c r="B231" s="69" t="s">
        <v>44</v>
      </c>
      <c r="C231" s="79" t="s">
        <v>46</v>
      </c>
      <c r="D231" s="80">
        <v>127065</v>
      </c>
      <c r="E231" s="85">
        <v>0.2362</v>
      </c>
      <c r="F231" s="82">
        <v>41712</v>
      </c>
      <c r="G231" s="86">
        <v>0.235</v>
      </c>
      <c r="H231" s="81">
        <f aca="true" t="shared" si="174" ref="H231:H240">E231*D231</f>
        <v>30012.753</v>
      </c>
      <c r="I231" s="81">
        <f t="shared" si="169"/>
        <v>29860.274999999998</v>
      </c>
      <c r="J231" s="83">
        <f t="shared" si="170"/>
        <v>0</v>
      </c>
      <c r="K231" s="80">
        <f t="shared" si="171"/>
        <v>0</v>
      </c>
      <c r="L231" s="84">
        <f t="shared" si="172"/>
        <v>0.0050804403048265116</v>
      </c>
      <c r="M231" s="67">
        <f t="shared" si="173"/>
        <v>152.4780000000028</v>
      </c>
      <c r="V231" s="1">
        <v>41712</v>
      </c>
      <c r="W231" s="46">
        <v>152.4780000000028</v>
      </c>
      <c r="X231" s="46">
        <f t="shared" si="150"/>
        <v>13961.9354</v>
      </c>
    </row>
    <row r="232" spans="1:24" ht="12.75">
      <c r="A232" s="1">
        <v>41715</v>
      </c>
      <c r="B232" s="69" t="s">
        <v>39</v>
      </c>
      <c r="C232" s="79" t="s">
        <v>46</v>
      </c>
      <c r="D232" s="80">
        <v>1767</v>
      </c>
      <c r="E232" s="81">
        <v>16.98</v>
      </c>
      <c r="F232" s="82">
        <v>41715</v>
      </c>
      <c r="G232" s="81">
        <v>16.98</v>
      </c>
      <c r="H232" s="81">
        <f t="shared" si="174"/>
        <v>30003.66</v>
      </c>
      <c r="I232" s="81">
        <f t="shared" si="169"/>
        <v>30003.66</v>
      </c>
      <c r="J232" s="83">
        <f t="shared" si="170"/>
        <v>0</v>
      </c>
      <c r="K232" s="80">
        <f t="shared" si="171"/>
        <v>0</v>
      </c>
      <c r="L232" s="84">
        <f t="shared" si="172"/>
        <v>0</v>
      </c>
      <c r="M232" s="67">
        <f t="shared" si="173"/>
        <v>0</v>
      </c>
      <c r="V232" s="1">
        <v>41715</v>
      </c>
      <c r="W232" s="46">
        <v>0</v>
      </c>
      <c r="X232" s="46">
        <v>13961.94</v>
      </c>
    </row>
    <row r="233" spans="1:24" ht="12.75">
      <c r="A233" s="1">
        <v>41716</v>
      </c>
      <c r="B233" s="69" t="s">
        <v>48</v>
      </c>
      <c r="C233" s="79" t="s">
        <v>46</v>
      </c>
      <c r="D233" s="80">
        <v>3778</v>
      </c>
      <c r="E233" s="81">
        <v>7.94</v>
      </c>
      <c r="F233" s="82">
        <v>41716</v>
      </c>
      <c r="G233" s="86">
        <v>8.015</v>
      </c>
      <c r="H233" s="81">
        <f t="shared" si="174"/>
        <v>29997.32</v>
      </c>
      <c r="I233" s="81">
        <f t="shared" si="169"/>
        <v>30280.670000000002</v>
      </c>
      <c r="J233" s="83">
        <f t="shared" si="170"/>
        <v>0</v>
      </c>
      <c r="K233" s="80">
        <f t="shared" si="171"/>
        <v>0</v>
      </c>
      <c r="L233" s="84">
        <f t="shared" si="172"/>
        <v>-0.009445843828715439</v>
      </c>
      <c r="M233" s="67">
        <f t="shared" si="173"/>
        <v>-283.3500000000022</v>
      </c>
      <c r="V233" s="1">
        <v>41716</v>
      </c>
      <c r="W233" s="46">
        <v>-283.3500000000022</v>
      </c>
      <c r="X233" s="46">
        <f t="shared" si="150"/>
        <v>13678.589999999998</v>
      </c>
    </row>
    <row r="234" spans="1:24" ht="12.75">
      <c r="A234" s="1">
        <v>41717</v>
      </c>
      <c r="B234" s="69" t="s">
        <v>55</v>
      </c>
      <c r="C234" s="79" t="s">
        <v>42</v>
      </c>
      <c r="D234" s="80">
        <v>13263</v>
      </c>
      <c r="E234" s="86">
        <v>2.262</v>
      </c>
      <c r="F234" s="82">
        <v>41717</v>
      </c>
      <c r="G234" s="86">
        <v>2.262</v>
      </c>
      <c r="H234" s="81">
        <f t="shared" si="174"/>
        <v>30000.906</v>
      </c>
      <c r="I234" s="81">
        <f t="shared" si="169"/>
        <v>30000.906</v>
      </c>
      <c r="J234" s="83">
        <f t="shared" si="170"/>
        <v>0</v>
      </c>
      <c r="K234" s="80">
        <f t="shared" si="171"/>
        <v>0</v>
      </c>
      <c r="L234" s="84">
        <f t="shared" si="172"/>
        <v>0</v>
      </c>
      <c r="M234" s="67">
        <f t="shared" si="173"/>
        <v>0</v>
      </c>
      <c r="V234" s="1">
        <v>41717</v>
      </c>
      <c r="W234" s="46">
        <v>0</v>
      </c>
      <c r="X234" s="46">
        <v>13678.59</v>
      </c>
    </row>
    <row r="235" spans="1:24" ht="12.75">
      <c r="A235" s="1">
        <v>41718</v>
      </c>
      <c r="B235" s="69" t="s">
        <v>65</v>
      </c>
      <c r="C235" s="79" t="s">
        <v>46</v>
      </c>
      <c r="D235" s="80">
        <v>4155</v>
      </c>
      <c r="E235" s="81">
        <v>7.21</v>
      </c>
      <c r="F235" s="82">
        <v>41718</v>
      </c>
      <c r="G235" s="81">
        <v>7.28</v>
      </c>
      <c r="H235" s="81">
        <f t="shared" si="174"/>
        <v>29957.55</v>
      </c>
      <c r="I235" s="81">
        <f aca="true" t="shared" si="175" ref="I235:I240">IF(F235&gt;0,G235*D235,0)</f>
        <v>30248.4</v>
      </c>
      <c r="J235" s="83">
        <f aca="true" t="shared" si="176" ref="J235:J240">IF(F235&gt;0,F235-A235,0)</f>
        <v>0</v>
      </c>
      <c r="K235" s="80">
        <f aca="true" t="shared" si="177" ref="K235:K240">H235*J235</f>
        <v>0</v>
      </c>
      <c r="L235" s="84">
        <f aca="true" t="shared" si="178" ref="L235:L240">IF(F235&gt;0,IF(LEFT(UPPER(C235))="S",(H235-I235)/H235,(I235-H235)/H235),0)</f>
        <v>-0.009708737864077744</v>
      </c>
      <c r="M235" s="67">
        <f aca="true" t="shared" si="179" ref="M235:M240">(H235*L235)</f>
        <v>-290.8500000000022</v>
      </c>
      <c r="V235" s="1">
        <v>41718</v>
      </c>
      <c r="W235" s="46">
        <v>-290.8500000000022</v>
      </c>
      <c r="X235" s="46">
        <f t="shared" si="150"/>
        <v>13387.739999999998</v>
      </c>
    </row>
    <row r="236" spans="1:24" ht="12.75">
      <c r="A236" s="1">
        <v>41719</v>
      </c>
      <c r="B236" s="69" t="s">
        <v>49</v>
      </c>
      <c r="C236" s="79" t="s">
        <v>42</v>
      </c>
      <c r="D236" s="80">
        <v>1931</v>
      </c>
      <c r="E236" s="81">
        <v>15.54</v>
      </c>
      <c r="F236" s="82">
        <v>41719</v>
      </c>
      <c r="G236" s="81">
        <v>15.58</v>
      </c>
      <c r="H236" s="81">
        <f t="shared" si="174"/>
        <v>30007.739999999998</v>
      </c>
      <c r="I236" s="81">
        <f t="shared" si="175"/>
        <v>30084.98</v>
      </c>
      <c r="J236" s="83">
        <f t="shared" si="176"/>
        <v>0</v>
      </c>
      <c r="K236" s="80">
        <f t="shared" si="177"/>
        <v>0</v>
      </c>
      <c r="L236" s="84">
        <f t="shared" si="178"/>
        <v>0.0025740025740026277</v>
      </c>
      <c r="M236" s="67">
        <f t="shared" si="179"/>
        <v>77.2400000000016</v>
      </c>
      <c r="V236" s="1">
        <v>41719</v>
      </c>
      <c r="W236" s="46">
        <v>77.2400000000016</v>
      </c>
      <c r="X236" s="46">
        <f t="shared" si="150"/>
        <v>13464.98</v>
      </c>
    </row>
    <row r="237" spans="1:24" ht="12.75">
      <c r="A237" s="1">
        <v>41722</v>
      </c>
      <c r="B237" s="69" t="s">
        <v>49</v>
      </c>
      <c r="C237" s="79" t="s">
        <v>42</v>
      </c>
      <c r="D237" s="80">
        <v>1914</v>
      </c>
      <c r="E237" s="81">
        <v>15.67</v>
      </c>
      <c r="F237" s="82">
        <v>41722</v>
      </c>
      <c r="G237" s="81">
        <v>15.61</v>
      </c>
      <c r="H237" s="81">
        <f t="shared" si="174"/>
        <v>29992.38</v>
      </c>
      <c r="I237" s="81">
        <f t="shared" si="175"/>
        <v>29877.539999999997</v>
      </c>
      <c r="J237" s="83">
        <f t="shared" si="176"/>
        <v>0</v>
      </c>
      <c r="K237" s="80">
        <f t="shared" si="177"/>
        <v>0</v>
      </c>
      <c r="L237" s="84">
        <f t="shared" si="178"/>
        <v>-0.0038289725590301194</v>
      </c>
      <c r="M237" s="67">
        <f t="shared" si="179"/>
        <v>-114.84000000000378</v>
      </c>
      <c r="V237" s="1">
        <v>41722</v>
      </c>
      <c r="W237" s="46">
        <v>-114.84000000000378</v>
      </c>
      <c r="X237" s="46">
        <f t="shared" si="150"/>
        <v>13350.139999999996</v>
      </c>
    </row>
    <row r="238" spans="1:24" ht="12.75">
      <c r="A238" s="1">
        <v>41723</v>
      </c>
      <c r="B238" s="69" t="s">
        <v>49</v>
      </c>
      <c r="C238" s="79" t="s">
        <v>42</v>
      </c>
      <c r="D238" s="80">
        <v>1913</v>
      </c>
      <c r="E238" s="81">
        <v>15.68</v>
      </c>
      <c r="F238" s="82">
        <v>41723</v>
      </c>
      <c r="G238" s="81">
        <v>15.75</v>
      </c>
      <c r="H238" s="81">
        <f t="shared" si="174"/>
        <v>29995.84</v>
      </c>
      <c r="I238" s="81">
        <f t="shared" si="175"/>
        <v>30129.75</v>
      </c>
      <c r="J238" s="83">
        <f t="shared" si="176"/>
        <v>0</v>
      </c>
      <c r="K238" s="80">
        <f t="shared" si="177"/>
        <v>0</v>
      </c>
      <c r="L238" s="84">
        <f t="shared" si="178"/>
        <v>0.00446428571428571</v>
      </c>
      <c r="M238" s="67">
        <f t="shared" si="179"/>
        <v>133.90999999999985</v>
      </c>
      <c r="V238" s="1">
        <v>41723</v>
      </c>
      <c r="W238" s="46">
        <v>133.90999999999985</v>
      </c>
      <c r="X238" s="46">
        <f t="shared" si="150"/>
        <v>13484.049999999996</v>
      </c>
    </row>
    <row r="239" spans="1:24" ht="12.75">
      <c r="A239" s="1">
        <v>41724</v>
      </c>
      <c r="B239" s="69" t="s">
        <v>44</v>
      </c>
      <c r="C239" s="79" t="s">
        <v>46</v>
      </c>
      <c r="D239" s="80">
        <v>128205</v>
      </c>
      <c r="E239" s="85">
        <v>0.234</v>
      </c>
      <c r="F239" s="82">
        <v>41724</v>
      </c>
      <c r="G239" s="85">
        <v>0.2364</v>
      </c>
      <c r="H239" s="81">
        <f t="shared" si="174"/>
        <v>29999.97</v>
      </c>
      <c r="I239" s="81">
        <f t="shared" si="175"/>
        <v>30307.662</v>
      </c>
      <c r="J239" s="83">
        <f t="shared" si="176"/>
        <v>0</v>
      </c>
      <c r="K239" s="80">
        <f t="shared" si="177"/>
        <v>0</v>
      </c>
      <c r="L239" s="84">
        <f t="shared" si="178"/>
        <v>-0.010256410256410225</v>
      </c>
      <c r="M239" s="67">
        <f t="shared" si="179"/>
        <v>-307.6919999999991</v>
      </c>
      <c r="V239" s="1">
        <v>41724</v>
      </c>
      <c r="W239" s="46">
        <v>-307.6919999999991</v>
      </c>
      <c r="X239" s="46">
        <f t="shared" si="150"/>
        <v>13176.357999999997</v>
      </c>
    </row>
    <row r="240" spans="1:24" ht="12.75">
      <c r="A240" s="1">
        <v>41725</v>
      </c>
      <c r="B240" s="69" t="s">
        <v>61</v>
      </c>
      <c r="C240" s="79" t="s">
        <v>46</v>
      </c>
      <c r="D240" s="80">
        <v>724</v>
      </c>
      <c r="E240" s="81">
        <v>41.42</v>
      </c>
      <c r="F240" s="82">
        <v>41725</v>
      </c>
      <c r="G240" s="85">
        <v>41.6995</v>
      </c>
      <c r="H240" s="81">
        <f t="shared" si="174"/>
        <v>29988.08</v>
      </c>
      <c r="I240" s="81">
        <f t="shared" si="175"/>
        <v>30190.438000000002</v>
      </c>
      <c r="J240" s="83">
        <f t="shared" si="176"/>
        <v>0</v>
      </c>
      <c r="K240" s="80">
        <f t="shared" si="177"/>
        <v>0</v>
      </c>
      <c r="L240" s="84">
        <f t="shared" si="178"/>
        <v>-0.0067479478512795805</v>
      </c>
      <c r="M240" s="67">
        <f t="shared" si="179"/>
        <v>-202.35800000000017</v>
      </c>
      <c r="V240" s="1">
        <v>41725</v>
      </c>
      <c r="W240" s="46">
        <v>-202.35800000000017</v>
      </c>
      <c r="X240" s="46">
        <f t="shared" si="150"/>
        <v>12973.999999999996</v>
      </c>
    </row>
    <row r="241" spans="1:24" ht="12.75">
      <c r="A241" s="1">
        <v>41729</v>
      </c>
      <c r="B241" s="69" t="s">
        <v>61</v>
      </c>
      <c r="C241" s="79" t="s">
        <v>46</v>
      </c>
      <c r="D241" s="80">
        <v>708</v>
      </c>
      <c r="E241" s="81">
        <v>42.4</v>
      </c>
      <c r="F241" s="82">
        <v>41729</v>
      </c>
      <c r="G241" s="85">
        <v>41.98</v>
      </c>
      <c r="H241" s="81">
        <f aca="true" t="shared" si="180" ref="H241:H253">E241*D241</f>
        <v>30019.2</v>
      </c>
      <c r="I241" s="81">
        <f aca="true" t="shared" si="181" ref="I241:I253">IF(F241&gt;0,G241*D241,0)</f>
        <v>29721.839999999997</v>
      </c>
      <c r="J241" s="83">
        <f aca="true" t="shared" si="182" ref="J241:J253">IF(F241&gt;0,F241-A241,0)</f>
        <v>0</v>
      </c>
      <c r="K241" s="80">
        <f aca="true" t="shared" si="183" ref="K241:K253">H241*J241</f>
        <v>0</v>
      </c>
      <c r="L241" s="84">
        <f aca="true" t="shared" si="184" ref="L241:L253">IF(F241&gt;0,IF(LEFT(UPPER(C241))="S",(H241-I241)/H241,(I241-H241)/H241),0)</f>
        <v>0.00990566037735863</v>
      </c>
      <c r="M241" s="67">
        <f aca="true" t="shared" si="185" ref="M241:M253">(H241*L241)</f>
        <v>297.3600000000042</v>
      </c>
      <c r="V241" s="1">
        <v>41729</v>
      </c>
      <c r="W241" s="46">
        <v>297.3600000000042</v>
      </c>
      <c r="X241" s="46">
        <f t="shared" si="150"/>
        <v>13271.36</v>
      </c>
    </row>
    <row r="242" spans="1:24" ht="12.75">
      <c r="A242" s="1">
        <v>41730</v>
      </c>
      <c r="B242" s="69" t="s">
        <v>61</v>
      </c>
      <c r="C242" s="79" t="s">
        <v>46</v>
      </c>
      <c r="D242" s="80">
        <v>719</v>
      </c>
      <c r="E242" s="81">
        <v>41.71</v>
      </c>
      <c r="F242" s="82">
        <v>41730</v>
      </c>
      <c r="G242" s="85">
        <v>42.0566</v>
      </c>
      <c r="H242" s="81">
        <f t="shared" si="180"/>
        <v>29989.49</v>
      </c>
      <c r="I242" s="81">
        <f t="shared" si="181"/>
        <v>30238.6954</v>
      </c>
      <c r="J242" s="83">
        <f t="shared" si="182"/>
        <v>0</v>
      </c>
      <c r="K242" s="80">
        <f t="shared" si="183"/>
        <v>0</v>
      </c>
      <c r="L242" s="84">
        <f t="shared" si="184"/>
        <v>-0.008309757851834056</v>
      </c>
      <c r="M242" s="67">
        <f t="shared" si="185"/>
        <v>-249.20539999999892</v>
      </c>
      <c r="V242" s="1">
        <v>41730</v>
      </c>
      <c r="W242" s="46">
        <v>-249.20539999999892</v>
      </c>
      <c r="X242" s="46">
        <f t="shared" si="150"/>
        <v>13022.154600000002</v>
      </c>
    </row>
    <row r="243" spans="1:24" ht="12.75">
      <c r="A243" s="1">
        <v>41732</v>
      </c>
      <c r="B243" s="69" t="s">
        <v>56</v>
      </c>
      <c r="C243" s="79" t="s">
        <v>42</v>
      </c>
      <c r="D243" s="80">
        <v>1815</v>
      </c>
      <c r="E243" s="81">
        <v>16.53</v>
      </c>
      <c r="F243" s="82">
        <v>41732</v>
      </c>
      <c r="G243" s="81">
        <v>16.88</v>
      </c>
      <c r="H243" s="81">
        <f t="shared" si="180"/>
        <v>30001.95</v>
      </c>
      <c r="I243" s="81">
        <f t="shared" si="181"/>
        <v>30637.199999999997</v>
      </c>
      <c r="J243" s="83">
        <f t="shared" si="182"/>
        <v>0</v>
      </c>
      <c r="K243" s="80">
        <f t="shared" si="183"/>
        <v>0</v>
      </c>
      <c r="L243" s="84">
        <f t="shared" si="184"/>
        <v>0.02117362371445844</v>
      </c>
      <c r="M243" s="67">
        <f t="shared" si="185"/>
        <v>635.2499999999964</v>
      </c>
      <c r="V243" s="1">
        <v>41732</v>
      </c>
      <c r="W243" s="46">
        <v>635.2499999999964</v>
      </c>
      <c r="X243" s="46">
        <f t="shared" si="150"/>
        <v>13657.404599999998</v>
      </c>
    </row>
    <row r="244" spans="1:24" ht="12.75">
      <c r="A244" s="1">
        <v>41733</v>
      </c>
      <c r="B244" s="69" t="s">
        <v>56</v>
      </c>
      <c r="C244" s="79" t="s">
        <v>46</v>
      </c>
      <c r="D244" s="80">
        <v>1773</v>
      </c>
      <c r="E244" s="81">
        <v>16.92</v>
      </c>
      <c r="F244" s="82">
        <v>41733</v>
      </c>
      <c r="G244" s="81">
        <v>17.01</v>
      </c>
      <c r="H244" s="81">
        <f t="shared" si="180"/>
        <v>29999.160000000003</v>
      </c>
      <c r="I244" s="81">
        <f t="shared" si="181"/>
        <v>30158.730000000003</v>
      </c>
      <c r="J244" s="83">
        <f t="shared" si="182"/>
        <v>0</v>
      </c>
      <c r="K244" s="80">
        <f t="shared" si="183"/>
        <v>0</v>
      </c>
      <c r="L244" s="84">
        <f t="shared" si="184"/>
        <v>-0.005319148936170202</v>
      </c>
      <c r="M244" s="67">
        <f t="shared" si="185"/>
        <v>-159.5699999999997</v>
      </c>
      <c r="V244" s="1">
        <v>41733</v>
      </c>
      <c r="W244" s="46">
        <v>-159.5699999999997</v>
      </c>
      <c r="X244" s="46">
        <f t="shared" si="150"/>
        <v>13497.834599999998</v>
      </c>
    </row>
    <row r="245" spans="1:24" ht="12.75">
      <c r="A245" s="1">
        <v>41736</v>
      </c>
      <c r="B245" s="69" t="s">
        <v>39</v>
      </c>
      <c r="C245" s="79" t="s">
        <v>42</v>
      </c>
      <c r="D245" s="80">
        <v>1699</v>
      </c>
      <c r="E245" s="81">
        <v>17.67</v>
      </c>
      <c r="F245" s="82">
        <v>41736</v>
      </c>
      <c r="G245" s="81">
        <v>17.8</v>
      </c>
      <c r="H245" s="81">
        <f t="shared" si="180"/>
        <v>30021.33</v>
      </c>
      <c r="I245" s="81">
        <f t="shared" si="181"/>
        <v>30242.2</v>
      </c>
      <c r="J245" s="83">
        <f t="shared" si="182"/>
        <v>0</v>
      </c>
      <c r="K245" s="80">
        <f t="shared" si="183"/>
        <v>0</v>
      </c>
      <c r="L245" s="84">
        <f t="shared" si="184"/>
        <v>0.007357102433503078</v>
      </c>
      <c r="M245" s="67">
        <f t="shared" si="185"/>
        <v>220.86999999999898</v>
      </c>
      <c r="V245" s="1">
        <v>41736</v>
      </c>
      <c r="W245" s="46">
        <v>220.86999999999898</v>
      </c>
      <c r="X245" s="46">
        <f t="shared" si="150"/>
        <v>13718.704599999997</v>
      </c>
    </row>
    <row r="246" spans="1:24" ht="12.75">
      <c r="A246" s="1">
        <v>41738</v>
      </c>
      <c r="B246" s="69" t="s">
        <v>60</v>
      </c>
      <c r="C246" s="79" t="s">
        <v>42</v>
      </c>
      <c r="D246" s="80">
        <v>1342</v>
      </c>
      <c r="E246" s="85">
        <v>22.3515</v>
      </c>
      <c r="F246" s="82">
        <v>41738</v>
      </c>
      <c r="G246" s="81">
        <v>22.19</v>
      </c>
      <c r="H246" s="81">
        <f t="shared" si="180"/>
        <v>29995.713000000003</v>
      </c>
      <c r="I246" s="81">
        <f t="shared" si="181"/>
        <v>29778.980000000003</v>
      </c>
      <c r="J246" s="83">
        <f t="shared" si="182"/>
        <v>0</v>
      </c>
      <c r="K246" s="80">
        <f t="shared" si="183"/>
        <v>0</v>
      </c>
      <c r="L246" s="84">
        <f t="shared" si="184"/>
        <v>-0.007225465852403647</v>
      </c>
      <c r="M246" s="67">
        <f t="shared" si="185"/>
        <v>-216.73300000000017</v>
      </c>
      <c r="V246" s="1">
        <v>41738</v>
      </c>
      <c r="W246" s="46">
        <v>-216.73300000000017</v>
      </c>
      <c r="X246" s="46">
        <f t="shared" si="150"/>
        <v>13501.971599999997</v>
      </c>
    </row>
    <row r="247" spans="1:24" ht="12.75">
      <c r="A247" s="1">
        <v>41739</v>
      </c>
      <c r="B247" s="69" t="s">
        <v>39</v>
      </c>
      <c r="C247" s="79" t="s">
        <v>42</v>
      </c>
      <c r="D247" s="80">
        <v>1676</v>
      </c>
      <c r="E247" s="81">
        <v>17.9</v>
      </c>
      <c r="F247" s="82">
        <v>41739</v>
      </c>
      <c r="G247" s="81">
        <v>17.8</v>
      </c>
      <c r="H247" s="81">
        <f t="shared" si="180"/>
        <v>30000.399999999998</v>
      </c>
      <c r="I247" s="81">
        <f t="shared" si="181"/>
        <v>29832.800000000003</v>
      </c>
      <c r="J247" s="83">
        <f t="shared" si="182"/>
        <v>0</v>
      </c>
      <c r="K247" s="80">
        <f t="shared" si="183"/>
        <v>0</v>
      </c>
      <c r="L247" s="84">
        <f t="shared" si="184"/>
        <v>-0.005586592178770781</v>
      </c>
      <c r="M247" s="67">
        <f t="shared" si="185"/>
        <v>-167.5999999999949</v>
      </c>
      <c r="V247" s="1">
        <v>41739</v>
      </c>
      <c r="W247" s="46">
        <v>-167.5999999999949</v>
      </c>
      <c r="X247" s="46">
        <f t="shared" si="150"/>
        <v>13334.371600000002</v>
      </c>
    </row>
    <row r="248" spans="1:24" ht="12.75">
      <c r="A248" s="1">
        <v>41743</v>
      </c>
      <c r="B248" s="69" t="s">
        <v>39</v>
      </c>
      <c r="C248" s="79" t="s">
        <v>42</v>
      </c>
      <c r="D248" s="80">
        <v>1676</v>
      </c>
      <c r="E248" s="81">
        <v>17.9</v>
      </c>
      <c r="F248" s="82">
        <v>41743</v>
      </c>
      <c r="G248" s="81">
        <v>18.26</v>
      </c>
      <c r="H248" s="81">
        <f t="shared" si="180"/>
        <v>30000.399999999998</v>
      </c>
      <c r="I248" s="81">
        <f t="shared" si="181"/>
        <v>30603.760000000002</v>
      </c>
      <c r="J248" s="83">
        <f t="shared" si="182"/>
        <v>0</v>
      </c>
      <c r="K248" s="80">
        <f t="shared" si="183"/>
        <v>0</v>
      </c>
      <c r="L248" s="84">
        <f t="shared" si="184"/>
        <v>0.02011173184357556</v>
      </c>
      <c r="M248" s="67">
        <f t="shared" si="185"/>
        <v>603.3600000000042</v>
      </c>
      <c r="V248" s="1">
        <v>41743</v>
      </c>
      <c r="W248" s="46">
        <v>603.3600000000042</v>
      </c>
      <c r="X248" s="46">
        <f t="shared" si="150"/>
        <v>13937.731600000006</v>
      </c>
    </row>
    <row r="249" spans="1:24" ht="12.75">
      <c r="A249" s="1">
        <v>41746</v>
      </c>
      <c r="B249" s="69" t="s">
        <v>64</v>
      </c>
      <c r="C249" s="79" t="s">
        <v>42</v>
      </c>
      <c r="D249" s="80">
        <v>2070</v>
      </c>
      <c r="E249" s="81">
        <v>12.08</v>
      </c>
      <c r="F249" s="82">
        <v>41746</v>
      </c>
      <c r="G249" s="81">
        <v>12.23</v>
      </c>
      <c r="H249" s="81">
        <f t="shared" si="180"/>
        <v>25005.6</v>
      </c>
      <c r="I249" s="81">
        <f t="shared" si="181"/>
        <v>25316.100000000002</v>
      </c>
      <c r="J249" s="83">
        <f t="shared" si="182"/>
        <v>0</v>
      </c>
      <c r="K249" s="80">
        <f t="shared" si="183"/>
        <v>0</v>
      </c>
      <c r="L249" s="84">
        <f t="shared" si="184"/>
        <v>0.012417218543046504</v>
      </c>
      <c r="M249" s="67">
        <f t="shared" si="185"/>
        <v>310.50000000000364</v>
      </c>
      <c r="V249" s="1">
        <v>41746</v>
      </c>
      <c r="W249" s="46">
        <v>310.50000000000364</v>
      </c>
      <c r="X249" s="46">
        <f t="shared" si="150"/>
        <v>14248.23160000001</v>
      </c>
    </row>
    <row r="250" spans="1:24" ht="12.75">
      <c r="A250" s="1">
        <v>41751</v>
      </c>
      <c r="B250" s="69" t="s">
        <v>64</v>
      </c>
      <c r="C250" s="79" t="s">
        <v>42</v>
      </c>
      <c r="D250" s="80">
        <v>2449</v>
      </c>
      <c r="E250" s="81">
        <v>12.25</v>
      </c>
      <c r="F250" s="82">
        <v>41751</v>
      </c>
      <c r="G250" s="81">
        <v>12.15</v>
      </c>
      <c r="H250" s="81">
        <f t="shared" si="180"/>
        <v>30000.25</v>
      </c>
      <c r="I250" s="81">
        <f t="shared" si="181"/>
        <v>29755.350000000002</v>
      </c>
      <c r="J250" s="83">
        <f t="shared" si="182"/>
        <v>0</v>
      </c>
      <c r="K250" s="80">
        <f t="shared" si="183"/>
        <v>0</v>
      </c>
      <c r="L250" s="84">
        <f t="shared" si="184"/>
        <v>-0.008163265306122377</v>
      </c>
      <c r="M250" s="67">
        <f t="shared" si="185"/>
        <v>-244.89999999999785</v>
      </c>
      <c r="V250" s="1">
        <v>41751</v>
      </c>
      <c r="W250" s="46">
        <v>-244.89999999999782</v>
      </c>
      <c r="X250" s="46">
        <f t="shared" si="150"/>
        <v>14003.331600000012</v>
      </c>
    </row>
    <row r="251" spans="1:24" ht="12.75">
      <c r="A251" s="1">
        <v>41752</v>
      </c>
      <c r="B251" s="69" t="s">
        <v>62</v>
      </c>
      <c r="C251" s="79" t="s">
        <v>42</v>
      </c>
      <c r="D251" s="80">
        <v>33557</v>
      </c>
      <c r="E251" s="86">
        <v>0.894</v>
      </c>
      <c r="F251" s="82">
        <v>41752</v>
      </c>
      <c r="G251" s="86">
        <v>0.898</v>
      </c>
      <c r="H251" s="81">
        <f t="shared" si="180"/>
        <v>29999.958000000002</v>
      </c>
      <c r="I251" s="81">
        <f t="shared" si="181"/>
        <v>30134.186</v>
      </c>
      <c r="J251" s="83">
        <f t="shared" si="182"/>
        <v>0</v>
      </c>
      <c r="K251" s="80">
        <f t="shared" si="183"/>
        <v>0</v>
      </c>
      <c r="L251" s="84">
        <f t="shared" si="184"/>
        <v>0.004474272930648741</v>
      </c>
      <c r="M251" s="67">
        <f t="shared" si="185"/>
        <v>134.22799999999916</v>
      </c>
      <c r="V251" s="1">
        <v>41752</v>
      </c>
      <c r="W251" s="46">
        <v>134.22799999999916</v>
      </c>
      <c r="X251" s="46">
        <f t="shared" si="150"/>
        <v>14137.559600000011</v>
      </c>
    </row>
    <row r="252" spans="1:24" ht="12.75">
      <c r="A252" s="1">
        <v>41753</v>
      </c>
      <c r="B252" s="69" t="s">
        <v>62</v>
      </c>
      <c r="C252" s="79" t="s">
        <v>46</v>
      </c>
      <c r="D252" s="80">
        <v>33278</v>
      </c>
      <c r="E252" s="85">
        <v>0.9015</v>
      </c>
      <c r="F252" s="82">
        <v>41753</v>
      </c>
      <c r="G252" s="85">
        <v>0.8895</v>
      </c>
      <c r="H252" s="81">
        <f t="shared" si="180"/>
        <v>30000.117</v>
      </c>
      <c r="I252" s="81">
        <f t="shared" si="181"/>
        <v>29600.781</v>
      </c>
      <c r="J252" s="83">
        <f t="shared" si="182"/>
        <v>0</v>
      </c>
      <c r="K252" s="80">
        <f t="shared" si="183"/>
        <v>0</v>
      </c>
      <c r="L252" s="84">
        <f t="shared" si="184"/>
        <v>0.01331114808652244</v>
      </c>
      <c r="M252" s="67">
        <f t="shared" si="185"/>
        <v>399.33599999999933</v>
      </c>
      <c r="V252" s="1">
        <v>41753</v>
      </c>
      <c r="W252" s="46">
        <v>399.33599999999933</v>
      </c>
      <c r="X252" s="46">
        <f t="shared" si="150"/>
        <v>14536.89560000001</v>
      </c>
    </row>
    <row r="253" spans="1:24" ht="12.75">
      <c r="A253" s="1">
        <v>41754</v>
      </c>
      <c r="B253" s="69" t="s">
        <v>84</v>
      </c>
      <c r="C253" s="79" t="s">
        <v>42</v>
      </c>
      <c r="D253" s="80">
        <v>119000</v>
      </c>
      <c r="E253" s="85">
        <v>0.2507</v>
      </c>
      <c r="F253" s="82">
        <v>41754</v>
      </c>
      <c r="G253" s="85">
        <v>0.2493</v>
      </c>
      <c r="H253" s="81">
        <f t="shared" si="180"/>
        <v>29833.299999999996</v>
      </c>
      <c r="I253" s="81">
        <f t="shared" si="181"/>
        <v>29666.7</v>
      </c>
      <c r="J253" s="83">
        <f t="shared" si="182"/>
        <v>0</v>
      </c>
      <c r="K253" s="80">
        <f t="shared" si="183"/>
        <v>0</v>
      </c>
      <c r="L253" s="84">
        <f t="shared" si="184"/>
        <v>-0.005584363781411876</v>
      </c>
      <c r="M253" s="67">
        <f t="shared" si="185"/>
        <v>-166.5999999999949</v>
      </c>
      <c r="V253" s="1">
        <v>41754</v>
      </c>
      <c r="W253" s="46">
        <v>-166.5999999999949</v>
      </c>
      <c r="X253" s="46">
        <f t="shared" si="150"/>
        <v>14370.295600000016</v>
      </c>
    </row>
    <row r="254" spans="1:24" ht="12.75">
      <c r="A254" s="1">
        <v>41757</v>
      </c>
      <c r="B254" s="69" t="s">
        <v>83</v>
      </c>
      <c r="C254" s="79" t="s">
        <v>46</v>
      </c>
      <c r="D254" s="80">
        <v>3576</v>
      </c>
      <c r="E254" s="81">
        <v>8.39</v>
      </c>
      <c r="F254" s="82">
        <v>41757</v>
      </c>
      <c r="G254" s="81">
        <v>8.34</v>
      </c>
      <c r="H254" s="81">
        <f aca="true" t="shared" si="186" ref="H254:H264">E254*D254</f>
        <v>30002.640000000003</v>
      </c>
      <c r="I254" s="81">
        <f aca="true" t="shared" si="187" ref="I254:I264">IF(F254&gt;0,G254*D254,0)</f>
        <v>29823.84</v>
      </c>
      <c r="J254" s="83">
        <f aca="true" t="shared" si="188" ref="J254:J264">IF(F254&gt;0,F254-A254,0)</f>
        <v>0</v>
      </c>
      <c r="K254" s="80">
        <f aca="true" t="shared" si="189" ref="K254:K264">H254*J254</f>
        <v>0</v>
      </c>
      <c r="L254" s="84">
        <f aca="true" t="shared" si="190" ref="L254:L264">IF(F254&gt;0,IF(LEFT(UPPER(C254))="S",(H254-I254)/H254,(I254-H254)/H254),0)</f>
        <v>0.005959475566150275</v>
      </c>
      <c r="M254" s="67">
        <f aca="true" t="shared" si="191" ref="M254:M264">(H254*L254)</f>
        <v>178.8000000000029</v>
      </c>
      <c r="V254" s="1">
        <v>41757</v>
      </c>
      <c r="W254" s="46">
        <v>178.8000000000029</v>
      </c>
      <c r="X254" s="46">
        <f t="shared" si="150"/>
        <v>14549.095600000019</v>
      </c>
    </row>
    <row r="255" spans="1:24" ht="12.75">
      <c r="A255" s="1">
        <v>41758</v>
      </c>
      <c r="B255" s="69" t="s">
        <v>84</v>
      </c>
      <c r="C255" s="79" t="s">
        <v>46</v>
      </c>
      <c r="D255" s="80">
        <v>120627</v>
      </c>
      <c r="E255" s="85">
        <v>0.2487</v>
      </c>
      <c r="F255" s="82">
        <v>41758</v>
      </c>
      <c r="G255" s="85">
        <v>0.2507</v>
      </c>
      <c r="H255" s="81">
        <f t="shared" si="186"/>
        <v>29999.9349</v>
      </c>
      <c r="I255" s="81">
        <f t="shared" si="187"/>
        <v>30241.188899999997</v>
      </c>
      <c r="J255" s="83">
        <f t="shared" si="188"/>
        <v>0</v>
      </c>
      <c r="K255" s="80">
        <f t="shared" si="189"/>
        <v>0</v>
      </c>
      <c r="L255" s="84">
        <f t="shared" si="190"/>
        <v>-0.008041817450743774</v>
      </c>
      <c r="M255" s="67">
        <f t="shared" si="191"/>
        <v>-241.25399999999718</v>
      </c>
      <c r="V255" s="1">
        <v>41758</v>
      </c>
      <c r="W255" s="46">
        <v>-241.25399999999718</v>
      </c>
      <c r="X255" s="46">
        <f t="shared" si="150"/>
        <v>14307.841600000022</v>
      </c>
    </row>
    <row r="256" spans="1:24" ht="12.75">
      <c r="A256" s="1">
        <v>41759</v>
      </c>
      <c r="B256" s="69" t="s">
        <v>52</v>
      </c>
      <c r="C256" s="79" t="s">
        <v>42</v>
      </c>
      <c r="D256" s="80">
        <v>7549</v>
      </c>
      <c r="E256" s="86">
        <v>3.974</v>
      </c>
      <c r="F256" s="82">
        <v>41759</v>
      </c>
      <c r="G256" s="86">
        <v>3.978</v>
      </c>
      <c r="H256" s="81">
        <f t="shared" si="186"/>
        <v>29999.726000000002</v>
      </c>
      <c r="I256" s="81">
        <f t="shared" si="187"/>
        <v>30029.922000000002</v>
      </c>
      <c r="J256" s="83">
        <f t="shared" si="188"/>
        <v>0</v>
      </c>
      <c r="K256" s="80">
        <f t="shared" si="189"/>
        <v>0</v>
      </c>
      <c r="L256" s="84">
        <f t="shared" si="190"/>
        <v>0.0010065425264217383</v>
      </c>
      <c r="M256" s="67">
        <f t="shared" si="191"/>
        <v>30.19599999999991</v>
      </c>
      <c r="V256" s="1">
        <v>41759</v>
      </c>
      <c r="W256" s="46">
        <v>30.195999999999913</v>
      </c>
      <c r="X256" s="46">
        <f t="shared" si="150"/>
        <v>14338.037600000021</v>
      </c>
    </row>
    <row r="257" spans="1:24" ht="12.75">
      <c r="A257" s="1">
        <v>41761</v>
      </c>
      <c r="B257" s="69" t="s">
        <v>48</v>
      </c>
      <c r="C257" s="79" t="s">
        <v>42</v>
      </c>
      <c r="D257" s="80">
        <v>3403</v>
      </c>
      <c r="E257" s="86">
        <v>8.815</v>
      </c>
      <c r="F257" s="82">
        <v>41761</v>
      </c>
      <c r="G257" s="81">
        <v>8.74</v>
      </c>
      <c r="H257" s="81">
        <f t="shared" si="186"/>
        <v>29997.445</v>
      </c>
      <c r="I257" s="81">
        <f t="shared" si="187"/>
        <v>29742.22</v>
      </c>
      <c r="J257" s="83">
        <f t="shared" si="188"/>
        <v>0</v>
      </c>
      <c r="K257" s="80">
        <f t="shared" si="189"/>
        <v>0</v>
      </c>
      <c r="L257" s="84">
        <f t="shared" si="190"/>
        <v>-0.008508224617129844</v>
      </c>
      <c r="M257" s="67">
        <f t="shared" si="191"/>
        <v>-255.22499999999854</v>
      </c>
      <c r="V257" s="1">
        <v>41761</v>
      </c>
      <c r="W257" s="46">
        <v>-255.22499999999854</v>
      </c>
      <c r="X257" s="46">
        <f t="shared" si="150"/>
        <v>14082.812600000023</v>
      </c>
    </row>
    <row r="258" spans="1:24" ht="12.75">
      <c r="A258" s="1">
        <v>41766</v>
      </c>
      <c r="B258" s="69" t="s">
        <v>41</v>
      </c>
      <c r="C258" s="79" t="s">
        <v>42</v>
      </c>
      <c r="D258" s="80">
        <v>32468</v>
      </c>
      <c r="E258" s="86">
        <v>0.924</v>
      </c>
      <c r="F258" s="82">
        <v>41766</v>
      </c>
      <c r="G258" s="81">
        <v>0.93</v>
      </c>
      <c r="H258" s="81">
        <f t="shared" si="186"/>
        <v>30000.432</v>
      </c>
      <c r="I258" s="81">
        <f t="shared" si="187"/>
        <v>30195.24</v>
      </c>
      <c r="J258" s="83">
        <f t="shared" si="188"/>
        <v>0</v>
      </c>
      <c r="K258" s="80">
        <f t="shared" si="189"/>
        <v>0</v>
      </c>
      <c r="L258" s="84">
        <f t="shared" si="190"/>
        <v>0.006493506493506523</v>
      </c>
      <c r="M258" s="67">
        <f t="shared" si="191"/>
        <v>194.8080000000009</v>
      </c>
      <c r="V258" s="1">
        <v>41766</v>
      </c>
      <c r="W258" s="46">
        <v>194.8080000000009</v>
      </c>
      <c r="X258" s="46">
        <f t="shared" si="150"/>
        <v>14277.620600000024</v>
      </c>
    </row>
    <row r="259" spans="1:24" ht="12.75">
      <c r="A259" s="1">
        <v>41767</v>
      </c>
      <c r="B259" s="69" t="s">
        <v>86</v>
      </c>
      <c r="C259" s="79" t="s">
        <v>42</v>
      </c>
      <c r="D259" s="80">
        <v>14299</v>
      </c>
      <c r="E259" s="86">
        <v>2.098</v>
      </c>
      <c r="F259" s="82">
        <v>41767</v>
      </c>
      <c r="G259" s="81">
        <v>2.176</v>
      </c>
      <c r="H259" s="81">
        <f t="shared" si="186"/>
        <v>29999.302</v>
      </c>
      <c r="I259" s="81">
        <f t="shared" si="187"/>
        <v>31114.624000000003</v>
      </c>
      <c r="J259" s="83">
        <f t="shared" si="188"/>
        <v>0</v>
      </c>
      <c r="K259" s="80">
        <f t="shared" si="189"/>
        <v>0</v>
      </c>
      <c r="L259" s="84">
        <f t="shared" si="190"/>
        <v>0.03717826501429946</v>
      </c>
      <c r="M259" s="67">
        <f t="shared" si="191"/>
        <v>1115.3220000000038</v>
      </c>
      <c r="V259" s="1">
        <v>41767</v>
      </c>
      <c r="W259" s="46">
        <v>1115.3220000000038</v>
      </c>
      <c r="X259" s="46">
        <f aca="true" t="shared" si="192" ref="X259:X322">IF(W259=0,0,X258+W259)</f>
        <v>15392.942600000028</v>
      </c>
    </row>
    <row r="260" spans="1:24" ht="12.75">
      <c r="A260" s="1">
        <v>41768</v>
      </c>
      <c r="B260" s="69" t="s">
        <v>62</v>
      </c>
      <c r="C260" s="79" t="s">
        <v>42</v>
      </c>
      <c r="D260" s="80">
        <v>31763</v>
      </c>
      <c r="E260" s="85">
        <v>0.9445</v>
      </c>
      <c r="F260" s="82">
        <v>41768</v>
      </c>
      <c r="G260" s="85">
        <v>0.936</v>
      </c>
      <c r="H260" s="81">
        <f t="shared" si="186"/>
        <v>30000.1535</v>
      </c>
      <c r="I260" s="81">
        <f t="shared" si="187"/>
        <v>29730.168</v>
      </c>
      <c r="J260" s="83">
        <f t="shared" si="188"/>
        <v>0</v>
      </c>
      <c r="K260" s="80">
        <f t="shared" si="189"/>
        <v>0</v>
      </c>
      <c r="L260" s="84">
        <f t="shared" si="190"/>
        <v>-0.008999470619375293</v>
      </c>
      <c r="M260" s="67">
        <f t="shared" si="191"/>
        <v>-269.98549999999886</v>
      </c>
      <c r="V260" s="1">
        <v>41768</v>
      </c>
      <c r="W260" s="46">
        <v>-269.98549999999886</v>
      </c>
      <c r="X260" s="46">
        <f t="shared" si="192"/>
        <v>15122.957100000029</v>
      </c>
    </row>
    <row r="261" spans="1:24" ht="12.75">
      <c r="A261" s="1">
        <v>41771</v>
      </c>
      <c r="B261" s="69" t="s">
        <v>84</v>
      </c>
      <c r="C261" s="79" t="s">
        <v>42</v>
      </c>
      <c r="D261" s="80">
        <v>1296</v>
      </c>
      <c r="E261" s="81">
        <v>23.15</v>
      </c>
      <c r="F261" s="82">
        <v>41771</v>
      </c>
      <c r="G261" s="81">
        <v>24.14</v>
      </c>
      <c r="H261" s="81">
        <f t="shared" si="186"/>
        <v>30002.399999999998</v>
      </c>
      <c r="I261" s="81">
        <f t="shared" si="187"/>
        <v>31285.440000000002</v>
      </c>
      <c r="J261" s="83">
        <f t="shared" si="188"/>
        <v>0</v>
      </c>
      <c r="K261" s="80">
        <f t="shared" si="189"/>
        <v>0</v>
      </c>
      <c r="L261" s="84">
        <f t="shared" si="190"/>
        <v>0.04276457883369346</v>
      </c>
      <c r="M261" s="67">
        <f t="shared" si="191"/>
        <v>1283.0400000000045</v>
      </c>
      <c r="V261" s="1">
        <v>41771</v>
      </c>
      <c r="W261" s="46">
        <v>1283.0400000000045</v>
      </c>
      <c r="X261" s="46">
        <f t="shared" si="192"/>
        <v>16405.997100000033</v>
      </c>
    </row>
    <row r="262" spans="1:24" ht="12.75">
      <c r="A262" s="1">
        <v>41772</v>
      </c>
      <c r="B262" s="69" t="s">
        <v>57</v>
      </c>
      <c r="C262" s="79" t="s">
        <v>42</v>
      </c>
      <c r="D262" s="80">
        <v>4193</v>
      </c>
      <c r="E262" s="86">
        <v>7.155</v>
      </c>
      <c r="F262" s="82">
        <v>41772</v>
      </c>
      <c r="G262" s="85">
        <v>7.095</v>
      </c>
      <c r="H262" s="81">
        <f t="shared" si="186"/>
        <v>30000.915</v>
      </c>
      <c r="I262" s="81">
        <f t="shared" si="187"/>
        <v>29749.335</v>
      </c>
      <c r="J262" s="83">
        <f t="shared" si="188"/>
        <v>0</v>
      </c>
      <c r="K262" s="80">
        <f t="shared" si="189"/>
        <v>0</v>
      </c>
      <c r="L262" s="84">
        <f t="shared" si="190"/>
        <v>-0.008385744234800896</v>
      </c>
      <c r="M262" s="67">
        <f t="shared" si="191"/>
        <v>-251.58000000000175</v>
      </c>
      <c r="V262" s="1">
        <v>41772</v>
      </c>
      <c r="W262" s="46">
        <v>-251.58000000000175</v>
      </c>
      <c r="X262" s="46">
        <f t="shared" si="192"/>
        <v>16154.417100000031</v>
      </c>
    </row>
    <row r="263" spans="1:24" ht="12.75">
      <c r="A263" s="1">
        <v>41773</v>
      </c>
      <c r="B263" s="69" t="s">
        <v>48</v>
      </c>
      <c r="C263" s="79" t="s">
        <v>42</v>
      </c>
      <c r="D263" s="80">
        <v>4107</v>
      </c>
      <c r="E263" s="86">
        <v>7.305</v>
      </c>
      <c r="F263" s="82">
        <v>41773</v>
      </c>
      <c r="G263" s="81">
        <v>7.4</v>
      </c>
      <c r="H263" s="81">
        <f t="shared" si="186"/>
        <v>30001.635</v>
      </c>
      <c r="I263" s="81">
        <f t="shared" si="187"/>
        <v>30391.800000000003</v>
      </c>
      <c r="J263" s="83">
        <f t="shared" si="188"/>
        <v>0</v>
      </c>
      <c r="K263" s="80">
        <f t="shared" si="189"/>
        <v>0</v>
      </c>
      <c r="L263" s="84">
        <f t="shared" si="190"/>
        <v>0.013004791238877633</v>
      </c>
      <c r="M263" s="67">
        <f t="shared" si="191"/>
        <v>390.1650000000045</v>
      </c>
      <c r="V263" s="1">
        <v>41773</v>
      </c>
      <c r="W263" s="46">
        <v>390.1650000000045</v>
      </c>
      <c r="X263" s="46">
        <f t="shared" si="192"/>
        <v>16544.582100000036</v>
      </c>
    </row>
    <row r="264" spans="1:24" ht="12.75">
      <c r="A264" s="1">
        <v>41774</v>
      </c>
      <c r="B264" s="69" t="s">
        <v>56</v>
      </c>
      <c r="C264" s="79" t="s">
        <v>46</v>
      </c>
      <c r="D264" s="80">
        <v>1800</v>
      </c>
      <c r="E264" s="81">
        <v>16.67</v>
      </c>
      <c r="F264" s="82">
        <v>41774</v>
      </c>
      <c r="G264" s="81">
        <v>16.68</v>
      </c>
      <c r="H264" s="81">
        <f t="shared" si="186"/>
        <v>30006.000000000004</v>
      </c>
      <c r="I264" s="81">
        <f t="shared" si="187"/>
        <v>30024</v>
      </c>
      <c r="J264" s="83">
        <f t="shared" si="188"/>
        <v>0</v>
      </c>
      <c r="K264" s="80">
        <f t="shared" si="189"/>
        <v>0</v>
      </c>
      <c r="L264" s="84">
        <f t="shared" si="190"/>
        <v>-0.0005998800239950797</v>
      </c>
      <c r="M264" s="67">
        <f t="shared" si="191"/>
        <v>-17.999999999996362</v>
      </c>
      <c r="V264" s="1">
        <v>41774</v>
      </c>
      <c r="W264" s="46">
        <v>-17.999999999996362</v>
      </c>
      <c r="X264" s="46">
        <f t="shared" si="192"/>
        <v>16526.58210000004</v>
      </c>
    </row>
    <row r="265" spans="1:24" ht="12.75">
      <c r="A265" s="1">
        <v>41775</v>
      </c>
      <c r="B265" s="69" t="s">
        <v>51</v>
      </c>
      <c r="C265" s="79" t="s">
        <v>42</v>
      </c>
      <c r="D265" s="80">
        <v>1862</v>
      </c>
      <c r="E265" s="81">
        <v>16.11</v>
      </c>
      <c r="F265" s="82">
        <v>41775</v>
      </c>
      <c r="G265" s="81">
        <v>16.25</v>
      </c>
      <c r="H265" s="81">
        <f aca="true" t="shared" si="193" ref="H265:H273">E265*D265</f>
        <v>29996.82</v>
      </c>
      <c r="I265" s="81">
        <f aca="true" t="shared" si="194" ref="I265:I271">IF(F265&gt;0,G265*D265,0)</f>
        <v>30257.5</v>
      </c>
      <c r="J265" s="83">
        <f aca="true" t="shared" si="195" ref="J265:J271">IF(F265&gt;0,F265-A265,0)</f>
        <v>0</v>
      </c>
      <c r="K265" s="80">
        <f aca="true" t="shared" si="196" ref="K265:K271">H265*J265</f>
        <v>0</v>
      </c>
      <c r="L265" s="84">
        <f aca="true" t="shared" si="197" ref="L265:L271">IF(F265&gt;0,IF(LEFT(UPPER(C265))="S",(H265-I265)/H265,(I265-H265)/H265),0)</f>
        <v>0.008690254500310376</v>
      </c>
      <c r="M265" s="67">
        <f aca="true" t="shared" si="198" ref="M265:M271">(H265*L265)</f>
        <v>260.6800000000003</v>
      </c>
      <c r="V265" s="1">
        <v>41775</v>
      </c>
      <c r="W265" s="46">
        <v>260.6800000000003</v>
      </c>
      <c r="X265" s="46">
        <f t="shared" si="192"/>
        <v>16787.26210000004</v>
      </c>
    </row>
    <row r="266" spans="1:24" ht="12.75">
      <c r="A266" s="1">
        <v>41779</v>
      </c>
      <c r="B266" s="69" t="s">
        <v>57</v>
      </c>
      <c r="C266" s="79" t="s">
        <v>46</v>
      </c>
      <c r="D266" s="80">
        <v>4310</v>
      </c>
      <c r="E266" s="81">
        <v>6.96</v>
      </c>
      <c r="F266" s="82">
        <v>41779</v>
      </c>
      <c r="G266" s="86">
        <v>6.925</v>
      </c>
      <c r="H266" s="81">
        <f t="shared" si="193"/>
        <v>29997.6</v>
      </c>
      <c r="I266" s="81">
        <f t="shared" si="194"/>
        <v>29846.75</v>
      </c>
      <c r="J266" s="83">
        <f t="shared" si="195"/>
        <v>0</v>
      </c>
      <c r="K266" s="80">
        <f t="shared" si="196"/>
        <v>0</v>
      </c>
      <c r="L266" s="84">
        <f t="shared" si="197"/>
        <v>0.005028735632183859</v>
      </c>
      <c r="M266" s="67">
        <f t="shared" si="198"/>
        <v>150.84999999999854</v>
      </c>
      <c r="V266" s="1">
        <v>41779</v>
      </c>
      <c r="W266" s="46">
        <v>150.84999999999854</v>
      </c>
      <c r="X266" s="46">
        <f t="shared" si="192"/>
        <v>16938.11210000004</v>
      </c>
    </row>
    <row r="267" spans="1:24" ht="12.75">
      <c r="A267" s="1">
        <v>41780</v>
      </c>
      <c r="B267" s="69" t="s">
        <v>39</v>
      </c>
      <c r="C267" s="79" t="s">
        <v>42</v>
      </c>
      <c r="D267" s="80">
        <v>1580</v>
      </c>
      <c r="E267" s="81">
        <v>18.99</v>
      </c>
      <c r="F267" s="82">
        <v>41780</v>
      </c>
      <c r="G267" s="81">
        <v>19.2</v>
      </c>
      <c r="H267" s="81">
        <f t="shared" si="193"/>
        <v>30004.199999999997</v>
      </c>
      <c r="I267" s="81">
        <f t="shared" si="194"/>
        <v>30336</v>
      </c>
      <c r="J267" s="83">
        <f t="shared" si="195"/>
        <v>0</v>
      </c>
      <c r="K267" s="80">
        <f t="shared" si="196"/>
        <v>0</v>
      </c>
      <c r="L267" s="84">
        <f t="shared" si="197"/>
        <v>0.011058451816745753</v>
      </c>
      <c r="M267" s="67">
        <f t="shared" si="198"/>
        <v>331.8000000000029</v>
      </c>
      <c r="V267" s="1">
        <v>41780</v>
      </c>
      <c r="W267" s="46">
        <v>331.8000000000029</v>
      </c>
      <c r="X267" s="46">
        <f t="shared" si="192"/>
        <v>17269.91210000004</v>
      </c>
    </row>
    <row r="268" spans="1:24" ht="12.75">
      <c r="A268" s="1">
        <v>41785</v>
      </c>
      <c r="B268" s="69" t="s">
        <v>84</v>
      </c>
      <c r="C268" s="79" t="s">
        <v>46</v>
      </c>
      <c r="D268" s="80">
        <v>1288</v>
      </c>
      <c r="E268" s="81">
        <v>23.29</v>
      </c>
      <c r="F268" s="82">
        <v>41785</v>
      </c>
      <c r="G268" s="85">
        <v>23.0535</v>
      </c>
      <c r="H268" s="81">
        <f t="shared" si="193"/>
        <v>29997.52</v>
      </c>
      <c r="I268" s="81">
        <f t="shared" si="194"/>
        <v>29692.908</v>
      </c>
      <c r="J268" s="83">
        <f t="shared" si="195"/>
        <v>0</v>
      </c>
      <c r="K268" s="80">
        <f t="shared" si="196"/>
        <v>0</v>
      </c>
      <c r="L268" s="84">
        <f t="shared" si="197"/>
        <v>0.010154572778016348</v>
      </c>
      <c r="M268" s="67">
        <f t="shared" si="198"/>
        <v>304.612000000001</v>
      </c>
      <c r="V268" s="1">
        <v>41785</v>
      </c>
      <c r="W268" s="46">
        <v>304.612000000001</v>
      </c>
      <c r="X268" s="46">
        <f t="shared" si="192"/>
        <v>17574.524100000042</v>
      </c>
    </row>
    <row r="269" spans="1:24" ht="12.75">
      <c r="A269" s="1">
        <v>41786</v>
      </c>
      <c r="B269" s="69" t="s">
        <v>55</v>
      </c>
      <c r="C269" s="79" t="s">
        <v>42</v>
      </c>
      <c r="D269" s="80">
        <v>12376</v>
      </c>
      <c r="E269" s="86">
        <v>2.424</v>
      </c>
      <c r="F269" s="82">
        <v>41786</v>
      </c>
      <c r="G269" s="86">
        <v>2.402</v>
      </c>
      <c r="H269" s="81">
        <f t="shared" si="193"/>
        <v>29999.424</v>
      </c>
      <c r="I269" s="81">
        <f t="shared" si="194"/>
        <v>29727.152000000002</v>
      </c>
      <c r="J269" s="83">
        <f t="shared" si="195"/>
        <v>0</v>
      </c>
      <c r="K269" s="80">
        <f t="shared" si="196"/>
        <v>0</v>
      </c>
      <c r="L269" s="84">
        <f t="shared" si="197"/>
        <v>-0.009075907590758983</v>
      </c>
      <c r="M269" s="67">
        <f t="shared" si="198"/>
        <v>-272.2719999999972</v>
      </c>
      <c r="V269" s="1">
        <v>41786</v>
      </c>
      <c r="W269" s="46">
        <v>-272.2719999999972</v>
      </c>
      <c r="X269" s="46">
        <f t="shared" si="192"/>
        <v>17302.252100000045</v>
      </c>
    </row>
    <row r="270" spans="1:24" ht="12.75">
      <c r="A270" s="1">
        <v>41787</v>
      </c>
      <c r="B270" s="69" t="s">
        <v>52</v>
      </c>
      <c r="C270" s="79" t="s">
        <v>42</v>
      </c>
      <c r="D270" s="80">
        <v>8233</v>
      </c>
      <c r="E270" s="86">
        <v>3.644</v>
      </c>
      <c r="F270" s="82">
        <v>41787</v>
      </c>
      <c r="G270" s="86">
        <v>3.646</v>
      </c>
      <c r="H270" s="81">
        <f t="shared" si="193"/>
        <v>30001.052</v>
      </c>
      <c r="I270" s="81">
        <f t="shared" si="194"/>
        <v>30017.518</v>
      </c>
      <c r="J270" s="83">
        <f t="shared" si="195"/>
        <v>0</v>
      </c>
      <c r="K270" s="80">
        <f t="shared" si="196"/>
        <v>0</v>
      </c>
      <c r="L270" s="84">
        <f t="shared" si="197"/>
        <v>0.0005488474204171357</v>
      </c>
      <c r="M270" s="67">
        <f t="shared" si="198"/>
        <v>16.46600000000035</v>
      </c>
      <c r="V270" s="1">
        <v>41787</v>
      </c>
      <c r="W270" s="46">
        <v>16.46600000000035</v>
      </c>
      <c r="X270" s="46">
        <f t="shared" si="192"/>
        <v>17318.718100000046</v>
      </c>
    </row>
    <row r="271" spans="1:24" ht="12.75">
      <c r="A271" s="1">
        <v>41789</v>
      </c>
      <c r="B271" s="69" t="s">
        <v>40</v>
      </c>
      <c r="C271" s="79" t="s">
        <v>42</v>
      </c>
      <c r="D271" s="80">
        <v>7180</v>
      </c>
      <c r="E271" s="86">
        <v>4.178</v>
      </c>
      <c r="F271" s="82">
        <v>41789</v>
      </c>
      <c r="G271" s="85">
        <v>4.1745</v>
      </c>
      <c r="H271" s="81">
        <f t="shared" si="193"/>
        <v>29998.04</v>
      </c>
      <c r="I271" s="81">
        <f t="shared" si="194"/>
        <v>29972.91</v>
      </c>
      <c r="J271" s="83">
        <f t="shared" si="195"/>
        <v>0</v>
      </c>
      <c r="K271" s="80">
        <f t="shared" si="196"/>
        <v>0</v>
      </c>
      <c r="L271" s="84">
        <f t="shared" si="197"/>
        <v>-0.0008377213977980234</v>
      </c>
      <c r="M271" s="67">
        <f t="shared" si="198"/>
        <v>-25.13000000000102</v>
      </c>
      <c r="V271" s="1">
        <v>41789</v>
      </c>
      <c r="W271" s="46">
        <v>-25.13000000000102</v>
      </c>
      <c r="X271" s="46">
        <f t="shared" si="192"/>
        <v>17293.588100000045</v>
      </c>
    </row>
    <row r="272" spans="1:24" ht="12.75">
      <c r="A272" s="1">
        <v>41793</v>
      </c>
      <c r="B272" s="69" t="s">
        <v>48</v>
      </c>
      <c r="C272" s="79" t="s">
        <v>46</v>
      </c>
      <c r="D272" s="80">
        <v>3934</v>
      </c>
      <c r="E272" s="86">
        <v>7.625</v>
      </c>
      <c r="F272" s="82">
        <v>41793</v>
      </c>
      <c r="G272" s="81">
        <v>7.64</v>
      </c>
      <c r="H272" s="81">
        <f t="shared" si="193"/>
        <v>29996.75</v>
      </c>
      <c r="I272" s="81">
        <f aca="true" t="shared" si="199" ref="I272:I281">IF(F272&gt;0,G272*D272,0)</f>
        <v>30055.76</v>
      </c>
      <c r="J272" s="83">
        <f aca="true" t="shared" si="200" ref="J272:J281">IF(F272&gt;0,F272-A272,0)</f>
        <v>0</v>
      </c>
      <c r="K272" s="80">
        <f aca="true" t="shared" si="201" ref="K272:K281">H272*J272</f>
        <v>0</v>
      </c>
      <c r="L272" s="84">
        <f aca="true" t="shared" si="202" ref="L272:L281">IF(F272&gt;0,IF(LEFT(UPPER(C272))="S",(H272-I272)/H272,(I272-H272)/H272),0)</f>
        <v>-0.001967213114754045</v>
      </c>
      <c r="M272" s="67">
        <f aca="true" t="shared" si="203" ref="M272:M281">(H272*L272)</f>
        <v>-59.0099999999984</v>
      </c>
      <c r="V272" s="1">
        <v>41793</v>
      </c>
      <c r="W272" s="46">
        <v>-59.0099999999984</v>
      </c>
      <c r="X272" s="46">
        <f t="shared" si="192"/>
        <v>17234.578100000046</v>
      </c>
    </row>
    <row r="273" spans="1:24" ht="12.75">
      <c r="A273" s="1">
        <v>41794</v>
      </c>
      <c r="B273" s="69" t="s">
        <v>39</v>
      </c>
      <c r="C273" s="79" t="s">
        <v>42</v>
      </c>
      <c r="D273" s="80">
        <v>1544</v>
      </c>
      <c r="E273" s="81">
        <v>19.43</v>
      </c>
      <c r="F273" s="82">
        <v>41794</v>
      </c>
      <c r="G273" s="81">
        <v>19.68</v>
      </c>
      <c r="H273" s="81">
        <f t="shared" si="193"/>
        <v>29999.92</v>
      </c>
      <c r="I273" s="81">
        <f t="shared" si="199"/>
        <v>30385.92</v>
      </c>
      <c r="J273" s="83">
        <f t="shared" si="200"/>
        <v>0</v>
      </c>
      <c r="K273" s="80">
        <f t="shared" si="201"/>
        <v>0</v>
      </c>
      <c r="L273" s="84">
        <f t="shared" si="202"/>
        <v>0.012866700977869275</v>
      </c>
      <c r="M273" s="67">
        <f t="shared" si="203"/>
        <v>386</v>
      </c>
      <c r="V273" s="1">
        <v>41794</v>
      </c>
      <c r="W273" s="46">
        <v>386</v>
      </c>
      <c r="X273" s="46">
        <f t="shared" si="192"/>
        <v>17620.578100000046</v>
      </c>
    </row>
    <row r="274" spans="1:24" ht="12.75">
      <c r="A274" s="1">
        <v>41796</v>
      </c>
      <c r="B274" s="69" t="s">
        <v>51</v>
      </c>
      <c r="C274" s="79" t="s">
        <v>42</v>
      </c>
      <c r="D274" s="80">
        <v>1788</v>
      </c>
      <c r="E274" s="81">
        <v>16.78</v>
      </c>
      <c r="F274" s="82">
        <v>41796</v>
      </c>
      <c r="G274" s="81">
        <v>16.81</v>
      </c>
      <c r="H274" s="81">
        <f aca="true" t="shared" si="204" ref="H274:H281">E274*D274</f>
        <v>30002.640000000003</v>
      </c>
      <c r="I274" s="81">
        <f t="shared" si="199"/>
        <v>30056.28</v>
      </c>
      <c r="J274" s="83">
        <f t="shared" si="200"/>
        <v>0</v>
      </c>
      <c r="K274" s="80">
        <f t="shared" si="201"/>
        <v>0</v>
      </c>
      <c r="L274" s="84">
        <f t="shared" si="202"/>
        <v>0.0017878426698449128</v>
      </c>
      <c r="M274" s="67">
        <f t="shared" si="203"/>
        <v>53.63999999999578</v>
      </c>
      <c r="V274" s="1">
        <v>41796</v>
      </c>
      <c r="W274" s="46">
        <v>53.63999999999578</v>
      </c>
      <c r="X274" s="46">
        <f t="shared" si="192"/>
        <v>17674.218100000042</v>
      </c>
    </row>
    <row r="275" spans="1:24" ht="12.75">
      <c r="A275" s="1">
        <v>41799</v>
      </c>
      <c r="B275" s="69" t="s">
        <v>56</v>
      </c>
      <c r="C275" s="79" t="s">
        <v>46</v>
      </c>
      <c r="D275" s="80">
        <v>1792</v>
      </c>
      <c r="E275" s="81">
        <v>16.74</v>
      </c>
      <c r="F275" s="82">
        <v>41799</v>
      </c>
      <c r="G275" s="81">
        <v>16.75</v>
      </c>
      <c r="H275" s="81">
        <f t="shared" si="204"/>
        <v>29998.079999999998</v>
      </c>
      <c r="I275" s="81">
        <f t="shared" si="199"/>
        <v>30016</v>
      </c>
      <c r="J275" s="83">
        <f t="shared" si="200"/>
        <v>0</v>
      </c>
      <c r="K275" s="80">
        <f t="shared" si="201"/>
        <v>0</v>
      </c>
      <c r="L275" s="84">
        <f t="shared" si="202"/>
        <v>-0.0005973715651135637</v>
      </c>
      <c r="M275" s="67">
        <f t="shared" si="203"/>
        <v>-17.92000000000189</v>
      </c>
      <c r="V275" s="1">
        <v>41799</v>
      </c>
      <c r="W275" s="46">
        <v>-17.92000000000189</v>
      </c>
      <c r="X275" s="46">
        <f t="shared" si="192"/>
        <v>17656.29810000004</v>
      </c>
    </row>
    <row r="276" spans="1:24" ht="12.75">
      <c r="A276" s="1">
        <v>41800</v>
      </c>
      <c r="B276" s="69" t="s">
        <v>81</v>
      </c>
      <c r="C276" s="79" t="s">
        <v>42</v>
      </c>
      <c r="D276" s="80">
        <v>4412</v>
      </c>
      <c r="E276" s="81">
        <v>6.8</v>
      </c>
      <c r="F276" s="82">
        <v>41800</v>
      </c>
      <c r="G276" s="86">
        <v>6.835</v>
      </c>
      <c r="H276" s="81">
        <f t="shared" si="204"/>
        <v>30001.6</v>
      </c>
      <c r="I276" s="81">
        <f t="shared" si="199"/>
        <v>30156.02</v>
      </c>
      <c r="J276" s="83">
        <f t="shared" si="200"/>
        <v>0</v>
      </c>
      <c r="K276" s="80">
        <f t="shared" si="201"/>
        <v>0</v>
      </c>
      <c r="L276" s="84">
        <f t="shared" si="202"/>
        <v>0.005147058823529475</v>
      </c>
      <c r="M276" s="67">
        <f t="shared" si="203"/>
        <v>154.4200000000019</v>
      </c>
      <c r="V276" s="1">
        <v>41800</v>
      </c>
      <c r="W276" s="46">
        <v>154.4200000000019</v>
      </c>
      <c r="X276" s="46">
        <f t="shared" si="192"/>
        <v>17810.718100000042</v>
      </c>
    </row>
    <row r="277" spans="1:24" ht="12.75">
      <c r="A277" s="1">
        <v>41801</v>
      </c>
      <c r="B277" s="69" t="s">
        <v>62</v>
      </c>
      <c r="C277" s="79" t="s">
        <v>42</v>
      </c>
      <c r="D277" s="80">
        <v>30303</v>
      </c>
      <c r="E277" s="81">
        <v>0.99</v>
      </c>
      <c r="F277" s="82">
        <v>41801</v>
      </c>
      <c r="G277" s="86">
        <v>0.989</v>
      </c>
      <c r="H277" s="81">
        <f t="shared" si="204"/>
        <v>29999.97</v>
      </c>
      <c r="I277" s="81">
        <f t="shared" si="199"/>
        <v>29969.667</v>
      </c>
      <c r="J277" s="83">
        <f t="shared" si="200"/>
        <v>0</v>
      </c>
      <c r="K277" s="80">
        <f t="shared" si="201"/>
        <v>0</v>
      </c>
      <c r="L277" s="84">
        <f t="shared" si="202"/>
        <v>-0.0010101010101010062</v>
      </c>
      <c r="M277" s="67">
        <f t="shared" si="203"/>
        <v>-30.302999999999884</v>
      </c>
      <c r="V277" s="1">
        <v>41801</v>
      </c>
      <c r="W277" s="46">
        <v>-30.302999999999884</v>
      </c>
      <c r="X277" s="46">
        <f t="shared" si="192"/>
        <v>17780.415100000042</v>
      </c>
    </row>
    <row r="278" spans="1:24" ht="12.75">
      <c r="A278" s="1">
        <v>41802</v>
      </c>
      <c r="B278" s="69" t="s">
        <v>62</v>
      </c>
      <c r="C278" s="79" t="s">
        <v>42</v>
      </c>
      <c r="D278" s="80">
        <v>30000</v>
      </c>
      <c r="E278" s="85">
        <v>0.9995</v>
      </c>
      <c r="F278" s="82">
        <v>41802</v>
      </c>
      <c r="G278" s="86">
        <v>0.995</v>
      </c>
      <c r="H278" s="81">
        <f t="shared" si="204"/>
        <v>29985</v>
      </c>
      <c r="I278" s="81">
        <f t="shared" si="199"/>
        <v>29850</v>
      </c>
      <c r="J278" s="83">
        <f t="shared" si="200"/>
        <v>0</v>
      </c>
      <c r="K278" s="80">
        <f t="shared" si="201"/>
        <v>0</v>
      </c>
      <c r="L278" s="84">
        <f t="shared" si="202"/>
        <v>-0.004502251125562781</v>
      </c>
      <c r="M278" s="67">
        <f t="shared" si="203"/>
        <v>-135</v>
      </c>
      <c r="V278" s="1">
        <v>41802</v>
      </c>
      <c r="W278" s="46">
        <v>-135</v>
      </c>
      <c r="X278" s="46">
        <f t="shared" si="192"/>
        <v>17645.415100000042</v>
      </c>
    </row>
    <row r="279" spans="1:24" ht="12.75">
      <c r="A279" s="1">
        <v>41803</v>
      </c>
      <c r="B279" s="69" t="s">
        <v>57</v>
      </c>
      <c r="C279" s="79" t="s">
        <v>42</v>
      </c>
      <c r="D279" s="80">
        <v>4181</v>
      </c>
      <c r="E279" s="85">
        <v>7.175</v>
      </c>
      <c r="F279" s="82">
        <v>41803</v>
      </c>
      <c r="G279" s="85">
        <v>7.105</v>
      </c>
      <c r="H279" s="81">
        <f t="shared" si="204"/>
        <v>29998.675</v>
      </c>
      <c r="I279" s="81">
        <f t="shared" si="199"/>
        <v>29706.005</v>
      </c>
      <c r="J279" s="83">
        <f t="shared" si="200"/>
        <v>0</v>
      </c>
      <c r="K279" s="80">
        <f t="shared" si="201"/>
        <v>0</v>
      </c>
      <c r="L279" s="84">
        <f t="shared" si="202"/>
        <v>-0.009756097560975553</v>
      </c>
      <c r="M279" s="67">
        <f t="shared" si="203"/>
        <v>-292.66999999999825</v>
      </c>
      <c r="V279" s="1">
        <v>41803</v>
      </c>
      <c r="W279" s="46">
        <v>-292.66999999999825</v>
      </c>
      <c r="X279" s="46">
        <f t="shared" si="192"/>
        <v>17352.745100000044</v>
      </c>
    </row>
    <row r="280" spans="1:24" ht="12.75">
      <c r="A280" s="1">
        <v>41806</v>
      </c>
      <c r="B280" s="69" t="s">
        <v>43</v>
      </c>
      <c r="C280" s="79" t="s">
        <v>42</v>
      </c>
      <c r="D280" s="80">
        <v>1535</v>
      </c>
      <c r="E280" s="81">
        <v>19.55</v>
      </c>
      <c r="F280" s="82">
        <v>41806</v>
      </c>
      <c r="G280" s="81">
        <v>19.55</v>
      </c>
      <c r="H280" s="81">
        <f t="shared" si="204"/>
        <v>30009.25</v>
      </c>
      <c r="I280" s="81">
        <f t="shared" si="199"/>
        <v>30009.25</v>
      </c>
      <c r="J280" s="83">
        <f t="shared" si="200"/>
        <v>0</v>
      </c>
      <c r="K280" s="80">
        <f t="shared" si="201"/>
        <v>0</v>
      </c>
      <c r="L280" s="84">
        <f t="shared" si="202"/>
        <v>0</v>
      </c>
      <c r="M280" s="67">
        <f t="shared" si="203"/>
        <v>0</v>
      </c>
      <c r="V280" s="1">
        <v>41806</v>
      </c>
      <c r="W280" s="46">
        <v>0</v>
      </c>
      <c r="X280" s="46">
        <v>17352.75</v>
      </c>
    </row>
    <row r="281" spans="1:24" ht="12.75">
      <c r="A281" s="1">
        <v>41807</v>
      </c>
      <c r="B281" s="69" t="s">
        <v>87</v>
      </c>
      <c r="C281" s="79" t="s">
        <v>46</v>
      </c>
      <c r="D281" s="80">
        <v>32017</v>
      </c>
      <c r="E281" s="86">
        <v>0.937</v>
      </c>
      <c r="F281" s="82">
        <v>41807</v>
      </c>
      <c r="G281" s="81">
        <v>0.94</v>
      </c>
      <c r="H281" s="81">
        <f t="shared" si="204"/>
        <v>29999.929</v>
      </c>
      <c r="I281" s="81">
        <f t="shared" si="199"/>
        <v>30095.98</v>
      </c>
      <c r="J281" s="83">
        <f t="shared" si="200"/>
        <v>0</v>
      </c>
      <c r="K281" s="80">
        <f t="shared" si="201"/>
        <v>0</v>
      </c>
      <c r="L281" s="84">
        <f t="shared" si="202"/>
        <v>-0.0032017075773745824</v>
      </c>
      <c r="M281" s="67">
        <f t="shared" si="203"/>
        <v>-96.05099999999948</v>
      </c>
      <c r="V281" s="1">
        <v>41807</v>
      </c>
      <c r="W281" s="46">
        <v>-96.05099999999948</v>
      </c>
      <c r="X281" s="46">
        <f t="shared" si="192"/>
        <v>17256.699</v>
      </c>
    </row>
    <row r="282" spans="1:24" ht="12.75">
      <c r="A282" s="1">
        <v>41808</v>
      </c>
      <c r="B282" s="69" t="s">
        <v>56</v>
      </c>
      <c r="C282" s="79" t="s">
        <v>42</v>
      </c>
      <c r="D282" s="80">
        <v>1812</v>
      </c>
      <c r="E282" s="81">
        <v>16.56</v>
      </c>
      <c r="F282" s="82">
        <v>41808</v>
      </c>
      <c r="G282" s="81">
        <v>16.48</v>
      </c>
      <c r="H282" s="81">
        <f aca="true" t="shared" si="205" ref="H282:H299">E282*D282</f>
        <v>30006.719999999998</v>
      </c>
      <c r="I282" s="81">
        <f aca="true" t="shared" si="206" ref="I282:I293">IF(F282&gt;0,G282*D282,0)</f>
        <v>29861.760000000002</v>
      </c>
      <c r="J282" s="83">
        <f aca="true" t="shared" si="207" ref="J282:J293">IF(F282&gt;0,F282-A282,0)</f>
        <v>0</v>
      </c>
      <c r="K282" s="80">
        <f aca="true" t="shared" si="208" ref="K282:K293">H282*J282</f>
        <v>0</v>
      </c>
      <c r="L282" s="84">
        <f aca="true" t="shared" si="209" ref="L282:L293">IF(F282&gt;0,IF(LEFT(UPPER(C282))="S",(H282-I282)/H282,(I282-H282)/H282),0)</f>
        <v>-0.004830917874395985</v>
      </c>
      <c r="M282" s="67">
        <f aca="true" t="shared" si="210" ref="M282:M293">(H282*L282)</f>
        <v>-144.9599999999955</v>
      </c>
      <c r="V282" s="1">
        <v>41808</v>
      </c>
      <c r="W282" s="46">
        <v>-144.9599999999955</v>
      </c>
      <c r="X282" s="46">
        <f t="shared" si="192"/>
        <v>17111.739000000005</v>
      </c>
    </row>
    <row r="283" spans="1:24" ht="12.75">
      <c r="A283" s="1">
        <v>41809</v>
      </c>
      <c r="B283" s="69" t="s">
        <v>43</v>
      </c>
      <c r="C283" s="79" t="s">
        <v>42</v>
      </c>
      <c r="D283" s="80">
        <v>1518</v>
      </c>
      <c r="E283" s="81">
        <v>19.76</v>
      </c>
      <c r="F283" s="82">
        <v>41809</v>
      </c>
      <c r="G283" s="81">
        <v>20.04</v>
      </c>
      <c r="H283" s="81">
        <f t="shared" si="205"/>
        <v>29995.680000000004</v>
      </c>
      <c r="I283" s="81">
        <f t="shared" si="206"/>
        <v>30420.719999999998</v>
      </c>
      <c r="J283" s="83">
        <f t="shared" si="207"/>
        <v>0</v>
      </c>
      <c r="K283" s="80">
        <f t="shared" si="208"/>
        <v>0</v>
      </c>
      <c r="L283" s="84">
        <f t="shared" si="209"/>
        <v>0.014170040485829745</v>
      </c>
      <c r="M283" s="67">
        <f t="shared" si="210"/>
        <v>425.0399999999936</v>
      </c>
      <c r="V283" s="1">
        <v>41809</v>
      </c>
      <c r="W283" s="46">
        <v>425.0399999999936</v>
      </c>
      <c r="X283" s="46">
        <f t="shared" si="192"/>
        <v>17536.779</v>
      </c>
    </row>
    <row r="284" spans="1:24" ht="12.75">
      <c r="A284" s="1">
        <v>41810</v>
      </c>
      <c r="B284" s="69" t="s">
        <v>39</v>
      </c>
      <c r="C284" s="79" t="s">
        <v>42</v>
      </c>
      <c r="D284" s="80">
        <v>1433</v>
      </c>
      <c r="E284" s="81">
        <v>20.93</v>
      </c>
      <c r="F284" s="82">
        <v>41810</v>
      </c>
      <c r="G284" s="85">
        <v>20.8156</v>
      </c>
      <c r="H284" s="81">
        <f t="shared" si="205"/>
        <v>29992.69</v>
      </c>
      <c r="I284" s="81">
        <f t="shared" si="206"/>
        <v>29828.7548</v>
      </c>
      <c r="J284" s="83">
        <f t="shared" si="207"/>
        <v>0</v>
      </c>
      <c r="K284" s="80">
        <f t="shared" si="208"/>
        <v>0</v>
      </c>
      <c r="L284" s="84">
        <f t="shared" si="209"/>
        <v>-0.005465838509316767</v>
      </c>
      <c r="M284" s="67">
        <f t="shared" si="210"/>
        <v>-163.9351999999999</v>
      </c>
      <c r="V284" s="1">
        <v>41810</v>
      </c>
      <c r="W284" s="46">
        <v>-163.9351999999999</v>
      </c>
      <c r="X284" s="46">
        <f t="shared" si="192"/>
        <v>17372.8438</v>
      </c>
    </row>
    <row r="285" spans="1:24" ht="12.75">
      <c r="A285" s="1">
        <v>41813</v>
      </c>
      <c r="B285" s="69" t="s">
        <v>61</v>
      </c>
      <c r="C285" s="79" t="s">
        <v>42</v>
      </c>
      <c r="D285" s="80">
        <v>696</v>
      </c>
      <c r="E285" s="81">
        <v>43.08</v>
      </c>
      <c r="F285" s="82">
        <v>41813</v>
      </c>
      <c r="G285" s="81">
        <v>42.96</v>
      </c>
      <c r="H285" s="81">
        <f t="shared" si="205"/>
        <v>29983.68</v>
      </c>
      <c r="I285" s="81">
        <f t="shared" si="206"/>
        <v>29900.16</v>
      </c>
      <c r="J285" s="83">
        <f t="shared" si="207"/>
        <v>0</v>
      </c>
      <c r="K285" s="80">
        <f t="shared" si="208"/>
        <v>0</v>
      </c>
      <c r="L285" s="84">
        <f t="shared" si="209"/>
        <v>-0.002785515320334276</v>
      </c>
      <c r="M285" s="67">
        <f t="shared" si="210"/>
        <v>-83.52000000000044</v>
      </c>
      <c r="V285" s="1">
        <v>41813</v>
      </c>
      <c r="W285" s="46">
        <v>-83.52000000000044</v>
      </c>
      <c r="X285" s="46">
        <f t="shared" si="192"/>
        <v>17289.3238</v>
      </c>
    </row>
    <row r="286" spans="1:24" ht="12.75">
      <c r="A286" s="1">
        <v>41815</v>
      </c>
      <c r="B286" s="69" t="s">
        <v>57</v>
      </c>
      <c r="C286" s="79" t="s">
        <v>42</v>
      </c>
      <c r="D286" s="80">
        <v>4402</v>
      </c>
      <c r="E286" s="86">
        <v>6.815</v>
      </c>
      <c r="F286" s="82">
        <v>41815</v>
      </c>
      <c r="G286" s="81">
        <v>6.76</v>
      </c>
      <c r="H286" s="81">
        <f t="shared" si="205"/>
        <v>29999.63</v>
      </c>
      <c r="I286" s="81">
        <f t="shared" si="206"/>
        <v>29757.52</v>
      </c>
      <c r="J286" s="83">
        <f t="shared" si="207"/>
        <v>0</v>
      </c>
      <c r="K286" s="80">
        <f t="shared" si="208"/>
        <v>0</v>
      </c>
      <c r="L286" s="84">
        <f t="shared" si="209"/>
        <v>-0.008070432868672065</v>
      </c>
      <c r="M286" s="67">
        <f t="shared" si="210"/>
        <v>-242.11000000000055</v>
      </c>
      <c r="V286" s="1">
        <v>41815</v>
      </c>
      <c r="W286" s="46">
        <v>-242.11000000000058</v>
      </c>
      <c r="X286" s="46">
        <f t="shared" si="192"/>
        <v>17047.213799999998</v>
      </c>
    </row>
    <row r="287" spans="1:24" ht="12.75">
      <c r="A287" s="1">
        <v>41816</v>
      </c>
      <c r="B287" s="69" t="s">
        <v>48</v>
      </c>
      <c r="C287" s="79" t="s">
        <v>46</v>
      </c>
      <c r="D287" s="80">
        <v>3992</v>
      </c>
      <c r="E287" s="86">
        <v>7.515</v>
      </c>
      <c r="F287" s="82">
        <v>41816</v>
      </c>
      <c r="G287" s="81">
        <v>7.41</v>
      </c>
      <c r="H287" s="81">
        <f t="shared" si="205"/>
        <v>29999.879999999997</v>
      </c>
      <c r="I287" s="81">
        <f t="shared" si="206"/>
        <v>29580.72</v>
      </c>
      <c r="J287" s="83">
        <f t="shared" si="207"/>
        <v>0</v>
      </c>
      <c r="K287" s="80">
        <f t="shared" si="208"/>
        <v>0</v>
      </c>
      <c r="L287" s="84">
        <f t="shared" si="209"/>
        <v>0.013972055888223428</v>
      </c>
      <c r="M287" s="67">
        <f t="shared" si="210"/>
        <v>419.1599999999962</v>
      </c>
      <c r="V287" s="1">
        <v>41816</v>
      </c>
      <c r="W287" s="46">
        <v>419.1599999999962</v>
      </c>
      <c r="X287" s="46">
        <f t="shared" si="192"/>
        <v>17466.373799999994</v>
      </c>
    </row>
    <row r="288" spans="1:24" ht="12.75">
      <c r="A288" s="1">
        <v>41817</v>
      </c>
      <c r="B288" s="69" t="s">
        <v>39</v>
      </c>
      <c r="C288" s="79" t="s">
        <v>42</v>
      </c>
      <c r="D288" s="80">
        <v>1484</v>
      </c>
      <c r="E288" s="81">
        <v>20.22</v>
      </c>
      <c r="F288" s="82">
        <v>41817</v>
      </c>
      <c r="G288" s="81">
        <v>20.04</v>
      </c>
      <c r="H288" s="81">
        <f t="shared" si="205"/>
        <v>30006.48</v>
      </c>
      <c r="I288" s="81">
        <f t="shared" si="206"/>
        <v>29739.359999999997</v>
      </c>
      <c r="J288" s="83">
        <f t="shared" si="207"/>
        <v>0</v>
      </c>
      <c r="K288" s="80">
        <f t="shared" si="208"/>
        <v>0</v>
      </c>
      <c r="L288" s="84">
        <f t="shared" si="209"/>
        <v>-0.008902077151335399</v>
      </c>
      <c r="M288" s="67">
        <f t="shared" si="210"/>
        <v>-267.1200000000026</v>
      </c>
      <c r="V288" s="1">
        <v>41817</v>
      </c>
      <c r="W288" s="46">
        <v>-267.1200000000026</v>
      </c>
      <c r="X288" s="46">
        <f t="shared" si="192"/>
        <v>17199.25379999999</v>
      </c>
    </row>
    <row r="289" spans="1:24" ht="12.75">
      <c r="A289" s="1">
        <v>41821</v>
      </c>
      <c r="B289" s="69" t="s">
        <v>48</v>
      </c>
      <c r="C289" s="79" t="s">
        <v>42</v>
      </c>
      <c r="D289" s="80">
        <v>4108</v>
      </c>
      <c r="E289" s="86">
        <v>7.305</v>
      </c>
      <c r="F289" s="82">
        <v>41821</v>
      </c>
      <c r="G289" s="81">
        <v>7.45</v>
      </c>
      <c r="H289" s="81">
        <f t="shared" si="205"/>
        <v>30008.94</v>
      </c>
      <c r="I289" s="81">
        <f t="shared" si="206"/>
        <v>30604.600000000002</v>
      </c>
      <c r="J289" s="83">
        <f t="shared" si="207"/>
        <v>0</v>
      </c>
      <c r="K289" s="80">
        <f t="shared" si="208"/>
        <v>0</v>
      </c>
      <c r="L289" s="84">
        <f t="shared" si="209"/>
        <v>0.019849418206707853</v>
      </c>
      <c r="M289" s="67">
        <f t="shared" si="210"/>
        <v>595.6600000000035</v>
      </c>
      <c r="V289" s="1">
        <v>41821</v>
      </c>
      <c r="W289" s="46">
        <v>595.6600000000035</v>
      </c>
      <c r="X289" s="46">
        <f t="shared" si="192"/>
        <v>17794.913799999995</v>
      </c>
    </row>
    <row r="290" spans="1:24" ht="12.75">
      <c r="A290" s="1">
        <v>41822</v>
      </c>
      <c r="B290" s="69" t="s">
        <v>57</v>
      </c>
      <c r="C290" s="79" t="s">
        <v>42</v>
      </c>
      <c r="D290" s="80">
        <v>4389</v>
      </c>
      <c r="E290" s="86">
        <v>6.835</v>
      </c>
      <c r="F290" s="82">
        <v>41822</v>
      </c>
      <c r="G290" s="86">
        <v>6.825</v>
      </c>
      <c r="H290" s="81">
        <f t="shared" si="205"/>
        <v>29998.815</v>
      </c>
      <c r="I290" s="81">
        <f t="shared" si="206"/>
        <v>29954.925</v>
      </c>
      <c r="J290" s="83">
        <f t="shared" si="207"/>
        <v>0</v>
      </c>
      <c r="K290" s="80">
        <f t="shared" si="208"/>
        <v>0</v>
      </c>
      <c r="L290" s="84">
        <f t="shared" si="209"/>
        <v>-0.0014630577907827167</v>
      </c>
      <c r="M290" s="67">
        <f t="shared" si="210"/>
        <v>-43.88999999999942</v>
      </c>
      <c r="V290" s="1">
        <v>41822</v>
      </c>
      <c r="W290" s="46">
        <v>-43.88999999999942</v>
      </c>
      <c r="X290" s="46">
        <f t="shared" si="192"/>
        <v>17751.023799999995</v>
      </c>
    </row>
    <row r="291" spans="1:24" ht="12.75">
      <c r="A291" s="1">
        <v>41823</v>
      </c>
      <c r="B291" s="69" t="s">
        <v>49</v>
      </c>
      <c r="C291" s="79" t="s">
        <v>42</v>
      </c>
      <c r="D291" s="80">
        <v>1716</v>
      </c>
      <c r="E291" s="81">
        <v>17.48</v>
      </c>
      <c r="F291" s="82">
        <v>41823</v>
      </c>
      <c r="G291" s="81">
        <v>17.65</v>
      </c>
      <c r="H291" s="81">
        <f t="shared" si="205"/>
        <v>29995.68</v>
      </c>
      <c r="I291" s="81">
        <f t="shared" si="206"/>
        <v>30287.399999999998</v>
      </c>
      <c r="J291" s="83">
        <f t="shared" si="207"/>
        <v>0</v>
      </c>
      <c r="K291" s="80">
        <f t="shared" si="208"/>
        <v>0</v>
      </c>
      <c r="L291" s="84">
        <f t="shared" si="209"/>
        <v>0.00972540045766582</v>
      </c>
      <c r="M291" s="67">
        <f t="shared" si="210"/>
        <v>291.7199999999975</v>
      </c>
      <c r="V291" s="1">
        <v>41823</v>
      </c>
      <c r="W291" s="46">
        <v>291.7199999999975</v>
      </c>
      <c r="X291" s="46">
        <f t="shared" si="192"/>
        <v>18042.743799999993</v>
      </c>
    </row>
    <row r="292" spans="1:24" ht="12.75">
      <c r="A292" s="1">
        <v>41824</v>
      </c>
      <c r="B292" s="69" t="s">
        <v>84</v>
      </c>
      <c r="C292" s="79" t="s">
        <v>42</v>
      </c>
      <c r="D292" s="80">
        <v>19380</v>
      </c>
      <c r="E292" s="86">
        <v>1.548</v>
      </c>
      <c r="F292" s="82">
        <v>41824</v>
      </c>
      <c r="G292" s="86">
        <v>1.535</v>
      </c>
      <c r="H292" s="81">
        <f t="shared" si="205"/>
        <v>30000.24</v>
      </c>
      <c r="I292" s="81">
        <f t="shared" si="206"/>
        <v>29748.3</v>
      </c>
      <c r="J292" s="83">
        <f t="shared" si="207"/>
        <v>0</v>
      </c>
      <c r="K292" s="80">
        <f t="shared" si="208"/>
        <v>0</v>
      </c>
      <c r="L292" s="84">
        <f t="shared" si="209"/>
        <v>-0.008397932816537544</v>
      </c>
      <c r="M292" s="67">
        <f t="shared" si="210"/>
        <v>-251.94000000000233</v>
      </c>
      <c r="V292" s="1">
        <v>41824</v>
      </c>
      <c r="W292" s="46">
        <v>-251.94000000000233</v>
      </c>
      <c r="X292" s="46">
        <f t="shared" si="192"/>
        <v>17790.80379999999</v>
      </c>
    </row>
    <row r="293" spans="1:24" ht="12.75">
      <c r="A293" s="1">
        <v>41828</v>
      </c>
      <c r="B293" s="69" t="s">
        <v>62</v>
      </c>
      <c r="C293" s="79" t="s">
        <v>42</v>
      </c>
      <c r="D293" s="80">
        <v>33223</v>
      </c>
      <c r="E293" s="86">
        <v>0.903</v>
      </c>
      <c r="F293" s="82">
        <v>41828</v>
      </c>
      <c r="G293" s="85">
        <v>0.8955</v>
      </c>
      <c r="H293" s="81">
        <f t="shared" si="205"/>
        <v>30000.369000000002</v>
      </c>
      <c r="I293" s="81">
        <f t="shared" si="206"/>
        <v>29751.1965</v>
      </c>
      <c r="J293" s="83">
        <f t="shared" si="207"/>
        <v>0</v>
      </c>
      <c r="K293" s="80">
        <f t="shared" si="208"/>
        <v>0</v>
      </c>
      <c r="L293" s="84">
        <f t="shared" si="209"/>
        <v>-0.008305647840531701</v>
      </c>
      <c r="M293" s="67">
        <f t="shared" si="210"/>
        <v>-249.1725000000042</v>
      </c>
      <c r="V293" s="1">
        <v>41828</v>
      </c>
      <c r="W293" s="46">
        <v>-249.17250000000422</v>
      </c>
      <c r="X293" s="46">
        <f t="shared" si="192"/>
        <v>17541.631299999986</v>
      </c>
    </row>
    <row r="294" spans="1:24" ht="12.75">
      <c r="A294" s="1">
        <v>41829</v>
      </c>
      <c r="B294" s="69" t="s">
        <v>62</v>
      </c>
      <c r="C294" s="79" t="s">
        <v>46</v>
      </c>
      <c r="D294" s="80">
        <v>34286</v>
      </c>
      <c r="E294" s="86">
        <v>0.875</v>
      </c>
      <c r="F294" s="82">
        <v>41829</v>
      </c>
      <c r="G294" s="85">
        <v>0.8805</v>
      </c>
      <c r="H294" s="81">
        <f t="shared" si="205"/>
        <v>30000.25</v>
      </c>
      <c r="I294" s="81">
        <f aca="true" t="shared" si="211" ref="I294:I299">IF(F294&gt;0,G294*D294,0)</f>
        <v>30188.822999999997</v>
      </c>
      <c r="J294" s="83">
        <f aca="true" t="shared" si="212" ref="J294:J299">IF(F294&gt;0,F294-A294,0)</f>
        <v>0</v>
      </c>
      <c r="K294" s="80">
        <f aca="true" t="shared" si="213" ref="K294:K299">H294*J294</f>
        <v>0</v>
      </c>
      <c r="L294" s="84">
        <f aca="true" t="shared" si="214" ref="L294:L299">IF(F294&gt;0,IF(LEFT(UPPER(C294))="S",(H294-I294)/H294,(I294-H294)/H294),0)</f>
        <v>-0.006285714285714175</v>
      </c>
      <c r="M294" s="67">
        <f aca="true" t="shared" si="215" ref="M294:M299">(H294*L294)</f>
        <v>-188.57299999999668</v>
      </c>
      <c r="V294" s="1">
        <v>41829</v>
      </c>
      <c r="W294" s="46">
        <v>-188.57299999999668</v>
      </c>
      <c r="X294" s="46">
        <f t="shared" si="192"/>
        <v>17353.05829999999</v>
      </c>
    </row>
    <row r="295" spans="1:24" ht="12.75">
      <c r="A295" s="1">
        <v>41830</v>
      </c>
      <c r="B295" s="69" t="s">
        <v>40</v>
      </c>
      <c r="C295" s="79" t="s">
        <v>42</v>
      </c>
      <c r="D295" s="80">
        <v>7139</v>
      </c>
      <c r="E295" s="86">
        <v>4.202</v>
      </c>
      <c r="F295" s="82">
        <v>41830</v>
      </c>
      <c r="G295" s="86">
        <v>4.178</v>
      </c>
      <c r="H295" s="81">
        <f t="shared" si="205"/>
        <v>29998.078</v>
      </c>
      <c r="I295" s="81">
        <f t="shared" si="211"/>
        <v>29826.742</v>
      </c>
      <c r="J295" s="83">
        <f t="shared" si="212"/>
        <v>0</v>
      </c>
      <c r="K295" s="80">
        <f t="shared" si="213"/>
        <v>0</v>
      </c>
      <c r="L295" s="84">
        <f t="shared" si="214"/>
        <v>-0.005711565920990104</v>
      </c>
      <c r="M295" s="67">
        <f t="shared" si="215"/>
        <v>-171.33600000000297</v>
      </c>
      <c r="V295" s="1">
        <v>41830</v>
      </c>
      <c r="W295" s="46">
        <v>-171.33600000000297</v>
      </c>
      <c r="X295" s="46">
        <f t="shared" si="192"/>
        <v>17181.722299999987</v>
      </c>
    </row>
    <row r="296" spans="1:24" ht="12.75">
      <c r="A296" s="1">
        <v>41831</v>
      </c>
      <c r="B296" s="69" t="s">
        <v>39</v>
      </c>
      <c r="C296" s="79" t="s">
        <v>46</v>
      </c>
      <c r="D296" s="80">
        <v>1608</v>
      </c>
      <c r="E296" s="81">
        <v>18.66</v>
      </c>
      <c r="F296" s="82">
        <v>41831</v>
      </c>
      <c r="G296" s="81">
        <v>18.84</v>
      </c>
      <c r="H296" s="81">
        <f t="shared" si="205"/>
        <v>30005.28</v>
      </c>
      <c r="I296" s="81">
        <f t="shared" si="211"/>
        <v>30294.72</v>
      </c>
      <c r="J296" s="83">
        <f t="shared" si="212"/>
        <v>0</v>
      </c>
      <c r="K296" s="80">
        <f t="shared" si="213"/>
        <v>0</v>
      </c>
      <c r="L296" s="84">
        <f t="shared" si="214"/>
        <v>-0.009646302250803937</v>
      </c>
      <c r="M296" s="67">
        <f t="shared" si="215"/>
        <v>-289.4400000000023</v>
      </c>
      <c r="V296" s="1">
        <v>41831</v>
      </c>
      <c r="W296" s="46">
        <v>-289.4400000000023</v>
      </c>
      <c r="X296" s="46">
        <f t="shared" si="192"/>
        <v>16892.282299999984</v>
      </c>
    </row>
    <row r="297" spans="1:24" ht="12.75">
      <c r="A297" s="1">
        <v>41834</v>
      </c>
      <c r="B297" s="69" t="s">
        <v>59</v>
      </c>
      <c r="C297" s="79" t="s">
        <v>42</v>
      </c>
      <c r="D297" s="80">
        <v>5172</v>
      </c>
      <c r="E297" s="81">
        <v>5.8</v>
      </c>
      <c r="F297" s="82">
        <v>41834</v>
      </c>
      <c r="G297" s="85">
        <v>5.7409</v>
      </c>
      <c r="H297" s="81">
        <f t="shared" si="205"/>
        <v>29997.6</v>
      </c>
      <c r="I297" s="81">
        <f t="shared" si="211"/>
        <v>29691.9348</v>
      </c>
      <c r="J297" s="83">
        <f t="shared" si="212"/>
        <v>0</v>
      </c>
      <c r="K297" s="80">
        <f t="shared" si="213"/>
        <v>0</v>
      </c>
      <c r="L297" s="84">
        <f t="shared" si="214"/>
        <v>-0.010189655172413775</v>
      </c>
      <c r="M297" s="67">
        <f t="shared" si="215"/>
        <v>-305.66519999999946</v>
      </c>
      <c r="V297" s="1">
        <v>41834</v>
      </c>
      <c r="W297" s="46">
        <v>-305.66519999999946</v>
      </c>
      <c r="X297" s="46">
        <f t="shared" si="192"/>
        <v>16586.617099999985</v>
      </c>
    </row>
    <row r="298" spans="1:24" ht="12.75">
      <c r="A298" s="1">
        <v>41835</v>
      </c>
      <c r="B298" s="69" t="s">
        <v>57</v>
      </c>
      <c r="C298" s="79" t="s">
        <v>42</v>
      </c>
      <c r="D298" s="80">
        <v>4580</v>
      </c>
      <c r="E298" s="81">
        <v>6.55</v>
      </c>
      <c r="F298" s="82">
        <v>41835</v>
      </c>
      <c r="G298" s="86">
        <v>6.475</v>
      </c>
      <c r="H298" s="81">
        <f t="shared" si="205"/>
        <v>29999</v>
      </c>
      <c r="I298" s="81">
        <f t="shared" si="211"/>
        <v>29655.5</v>
      </c>
      <c r="J298" s="83">
        <f t="shared" si="212"/>
        <v>0</v>
      </c>
      <c r="K298" s="80">
        <f t="shared" si="213"/>
        <v>0</v>
      </c>
      <c r="L298" s="84">
        <f t="shared" si="214"/>
        <v>-0.011450381679389313</v>
      </c>
      <c r="M298" s="67">
        <f t="shared" si="215"/>
        <v>-343.5</v>
      </c>
      <c r="V298" s="1">
        <v>41835</v>
      </c>
      <c r="W298" s="46">
        <v>-343.5</v>
      </c>
      <c r="X298" s="46">
        <f t="shared" si="192"/>
        <v>16243.117099999985</v>
      </c>
    </row>
    <row r="299" spans="1:24" ht="12.75">
      <c r="A299" s="1">
        <v>41836</v>
      </c>
      <c r="B299" s="69" t="s">
        <v>57</v>
      </c>
      <c r="C299" s="79" t="s">
        <v>42</v>
      </c>
      <c r="D299" s="80">
        <v>4577</v>
      </c>
      <c r="E299" s="86">
        <v>6.555</v>
      </c>
      <c r="F299" s="82">
        <v>41836</v>
      </c>
      <c r="G299" s="86">
        <v>6.815</v>
      </c>
      <c r="H299" s="81">
        <f t="shared" si="205"/>
        <v>30002.234999999997</v>
      </c>
      <c r="I299" s="81">
        <f t="shared" si="211"/>
        <v>31192.255</v>
      </c>
      <c r="J299" s="83">
        <f t="shared" si="212"/>
        <v>0</v>
      </c>
      <c r="K299" s="80">
        <f t="shared" si="213"/>
        <v>0</v>
      </c>
      <c r="L299" s="84">
        <f t="shared" si="214"/>
        <v>0.03966437833714736</v>
      </c>
      <c r="M299" s="67">
        <f t="shared" si="215"/>
        <v>1190.020000000004</v>
      </c>
      <c r="V299" s="1">
        <v>41836</v>
      </c>
      <c r="W299" s="46">
        <v>1190.020000000004</v>
      </c>
      <c r="X299" s="46">
        <f t="shared" si="192"/>
        <v>17433.13709999999</v>
      </c>
    </row>
    <row r="300" spans="1:24" ht="12.75">
      <c r="A300" s="1">
        <v>41837</v>
      </c>
      <c r="B300" s="69" t="s">
        <v>83</v>
      </c>
      <c r="C300" s="79" t="s">
        <v>42</v>
      </c>
      <c r="D300" s="80">
        <v>4219</v>
      </c>
      <c r="E300" s="81">
        <v>7.11</v>
      </c>
      <c r="F300" s="82">
        <v>41837</v>
      </c>
      <c r="G300" s="81">
        <v>7.06</v>
      </c>
      <c r="H300" s="81">
        <f aca="true" t="shared" si="216" ref="H300:H305">E300*D300</f>
        <v>29997.09</v>
      </c>
      <c r="I300" s="81">
        <f aca="true" t="shared" si="217" ref="I300:I305">IF(F300&gt;0,G300*D300,0)</f>
        <v>29786.14</v>
      </c>
      <c r="J300" s="83">
        <f aca="true" t="shared" si="218" ref="J300:J305">IF(F300&gt;0,F300-A300,0)</f>
        <v>0</v>
      </c>
      <c r="K300" s="80">
        <f aca="true" t="shared" si="219" ref="K300:K305">H300*J300</f>
        <v>0</v>
      </c>
      <c r="L300" s="84">
        <f aca="true" t="shared" si="220" ref="L300:L305">IF(F300&gt;0,IF(LEFT(UPPER(C300))="S",(H300-I300)/H300,(I300-H300)/H300),0)</f>
        <v>-0.007032348804500727</v>
      </c>
      <c r="M300" s="67">
        <f aca="true" t="shared" si="221" ref="M300:M305">(H300*L300)</f>
        <v>-210.95000000000073</v>
      </c>
      <c r="V300" s="1">
        <v>41837</v>
      </c>
      <c r="W300" s="46">
        <v>-210.95000000000073</v>
      </c>
      <c r="X300" s="46">
        <f t="shared" si="192"/>
        <v>17222.18709999999</v>
      </c>
    </row>
    <row r="301" spans="1:24" ht="12.75">
      <c r="A301" s="1">
        <v>41838</v>
      </c>
      <c r="B301" s="69" t="s">
        <v>83</v>
      </c>
      <c r="C301" s="79" t="s">
        <v>46</v>
      </c>
      <c r="D301" s="80">
        <v>4270</v>
      </c>
      <c r="E301" s="86">
        <v>7.025</v>
      </c>
      <c r="F301" s="82">
        <v>41838</v>
      </c>
      <c r="G301" s="81">
        <v>7.05</v>
      </c>
      <c r="H301" s="81">
        <f t="shared" si="216"/>
        <v>29996.75</v>
      </c>
      <c r="I301" s="81">
        <f t="shared" si="217"/>
        <v>30103.5</v>
      </c>
      <c r="J301" s="83">
        <f t="shared" si="218"/>
        <v>0</v>
      </c>
      <c r="K301" s="80">
        <f t="shared" si="219"/>
        <v>0</v>
      </c>
      <c r="L301" s="84">
        <f t="shared" si="220"/>
        <v>-0.0035587188612099642</v>
      </c>
      <c r="M301" s="67">
        <f t="shared" si="221"/>
        <v>-106.75</v>
      </c>
      <c r="V301" s="1">
        <v>41838</v>
      </c>
      <c r="W301" s="46">
        <v>-106.75</v>
      </c>
      <c r="X301" s="46">
        <f t="shared" si="192"/>
        <v>17115.43709999999</v>
      </c>
    </row>
    <row r="302" spans="1:24" ht="12.75">
      <c r="A302" s="1">
        <v>41841</v>
      </c>
      <c r="B302" s="69" t="s">
        <v>58</v>
      </c>
      <c r="C302" s="79" t="s">
        <v>42</v>
      </c>
      <c r="D302" s="80">
        <v>35566</v>
      </c>
      <c r="E302" s="85">
        <v>0.8435</v>
      </c>
      <c r="F302" s="82">
        <v>41841</v>
      </c>
      <c r="G302" s="86">
        <v>0.836</v>
      </c>
      <c r="H302" s="81">
        <f t="shared" si="216"/>
        <v>29999.921000000002</v>
      </c>
      <c r="I302" s="81">
        <f t="shared" si="217"/>
        <v>29733.176</v>
      </c>
      <c r="J302" s="83">
        <f t="shared" si="218"/>
        <v>0</v>
      </c>
      <c r="K302" s="80">
        <f t="shared" si="219"/>
        <v>0</v>
      </c>
      <c r="L302" s="84">
        <f t="shared" si="220"/>
        <v>-0.008891523414345077</v>
      </c>
      <c r="M302" s="67">
        <f t="shared" si="221"/>
        <v>-266.7450000000026</v>
      </c>
      <c r="V302" s="1">
        <v>41841</v>
      </c>
      <c r="W302" s="46">
        <v>-266.7450000000026</v>
      </c>
      <c r="X302" s="46">
        <f t="shared" si="192"/>
        <v>16848.692099999986</v>
      </c>
    </row>
    <row r="303" spans="1:24" ht="12.75">
      <c r="A303" s="1">
        <v>41842</v>
      </c>
      <c r="B303" s="69" t="s">
        <v>54</v>
      </c>
      <c r="C303" s="79" t="s">
        <v>42</v>
      </c>
      <c r="D303" s="80">
        <v>1508</v>
      </c>
      <c r="E303" s="81">
        <v>19.89</v>
      </c>
      <c r="F303" s="82">
        <v>41842</v>
      </c>
      <c r="G303" s="81">
        <v>20.38</v>
      </c>
      <c r="H303" s="81">
        <f t="shared" si="216"/>
        <v>29994.120000000003</v>
      </c>
      <c r="I303" s="81">
        <f t="shared" si="217"/>
        <v>30733.039999999997</v>
      </c>
      <c r="J303" s="83">
        <f t="shared" si="218"/>
        <v>0</v>
      </c>
      <c r="K303" s="80">
        <f t="shared" si="219"/>
        <v>0</v>
      </c>
      <c r="L303" s="84">
        <f t="shared" si="220"/>
        <v>0.024635495223730337</v>
      </c>
      <c r="M303" s="67">
        <f t="shared" si="221"/>
        <v>738.9199999999946</v>
      </c>
      <c r="V303" s="1">
        <v>41842</v>
      </c>
      <c r="W303" s="46">
        <v>738.9199999999946</v>
      </c>
      <c r="X303" s="46">
        <f t="shared" si="192"/>
        <v>17587.61209999998</v>
      </c>
    </row>
    <row r="304" spans="1:24" ht="12.75">
      <c r="A304" s="1">
        <v>41843</v>
      </c>
      <c r="B304" s="69" t="s">
        <v>56</v>
      </c>
      <c r="C304" s="79" t="s">
        <v>42</v>
      </c>
      <c r="D304" s="80">
        <v>1966</v>
      </c>
      <c r="E304" s="81">
        <v>15.26</v>
      </c>
      <c r="F304" s="82">
        <v>41843</v>
      </c>
      <c r="G304" s="81">
        <v>15.32</v>
      </c>
      <c r="H304" s="81">
        <f t="shared" si="216"/>
        <v>30001.16</v>
      </c>
      <c r="I304" s="81">
        <f t="shared" si="217"/>
        <v>30119.12</v>
      </c>
      <c r="J304" s="83">
        <f t="shared" si="218"/>
        <v>0</v>
      </c>
      <c r="K304" s="80">
        <f t="shared" si="219"/>
        <v>0</v>
      </c>
      <c r="L304" s="84">
        <f t="shared" si="220"/>
        <v>0.003931847968545187</v>
      </c>
      <c r="M304" s="67">
        <f t="shared" si="221"/>
        <v>117.95999999999913</v>
      </c>
      <c r="V304" s="1">
        <v>41843</v>
      </c>
      <c r="W304" s="46">
        <v>117.95999999999913</v>
      </c>
      <c r="X304" s="46">
        <f t="shared" si="192"/>
        <v>17705.57209999998</v>
      </c>
    </row>
    <row r="305" spans="1:24" ht="12.75">
      <c r="A305" s="1">
        <v>41844</v>
      </c>
      <c r="B305" s="69" t="s">
        <v>48</v>
      </c>
      <c r="C305" s="79" t="s">
        <v>46</v>
      </c>
      <c r="D305" s="80">
        <v>3950</v>
      </c>
      <c r="E305" s="86">
        <v>7.595</v>
      </c>
      <c r="F305" s="82">
        <v>41844</v>
      </c>
      <c r="G305" s="81">
        <v>7.66</v>
      </c>
      <c r="H305" s="81">
        <f t="shared" si="216"/>
        <v>30000.25</v>
      </c>
      <c r="I305" s="81">
        <f t="shared" si="217"/>
        <v>30257</v>
      </c>
      <c r="J305" s="83">
        <f t="shared" si="218"/>
        <v>0</v>
      </c>
      <c r="K305" s="80">
        <f t="shared" si="219"/>
        <v>0</v>
      </c>
      <c r="L305" s="84">
        <f t="shared" si="220"/>
        <v>-0.008558262014483212</v>
      </c>
      <c r="M305" s="67">
        <f t="shared" si="221"/>
        <v>-256.75</v>
      </c>
      <c r="V305" s="1">
        <v>41844</v>
      </c>
      <c r="W305" s="46">
        <v>-256.75</v>
      </c>
      <c r="X305" s="46">
        <f t="shared" si="192"/>
        <v>17448.82209999998</v>
      </c>
    </row>
    <row r="306" spans="1:24" ht="12.75">
      <c r="A306" s="1">
        <v>41849</v>
      </c>
      <c r="B306" s="69" t="s">
        <v>61</v>
      </c>
      <c r="C306" s="79" t="s">
        <v>42</v>
      </c>
      <c r="D306" s="80">
        <v>703</v>
      </c>
      <c r="E306" s="81">
        <v>42.71</v>
      </c>
      <c r="F306" s="82">
        <v>41849</v>
      </c>
      <c r="G306" s="81">
        <v>42.64</v>
      </c>
      <c r="H306" s="81">
        <f aca="true" t="shared" si="222" ref="H306:H312">E306*D306</f>
        <v>30025.13</v>
      </c>
      <c r="I306" s="81">
        <f aca="true" t="shared" si="223" ref="I306:I312">IF(F306&gt;0,G306*D306,0)</f>
        <v>29975.920000000002</v>
      </c>
      <c r="J306" s="83">
        <f aca="true" t="shared" si="224" ref="J306:J312">IF(F306&gt;0,F306-A306,0)</f>
        <v>0</v>
      </c>
      <c r="K306" s="80">
        <f aca="true" t="shared" si="225" ref="K306:K312">H306*J306</f>
        <v>0</v>
      </c>
      <c r="L306" s="84">
        <f aca="true" t="shared" si="226" ref="L306:L312">IF(F306&gt;0,IF(LEFT(UPPER(C306))="S",(H306-I306)/H306,(I306-H306)/H306),0)</f>
        <v>-0.001638960430812427</v>
      </c>
      <c r="M306" s="67">
        <f aca="true" t="shared" si="227" ref="M306:M312">(H306*L306)</f>
        <v>-49.20999999999913</v>
      </c>
      <c r="V306" s="1">
        <v>41849</v>
      </c>
      <c r="W306" s="46">
        <v>-49.20999999999913</v>
      </c>
      <c r="X306" s="46">
        <f t="shared" si="192"/>
        <v>17399.61209999998</v>
      </c>
    </row>
    <row r="307" spans="1:24" ht="12.75">
      <c r="A307" s="1">
        <v>41850</v>
      </c>
      <c r="B307" s="69" t="s">
        <v>57</v>
      </c>
      <c r="C307" s="79" t="s">
        <v>42</v>
      </c>
      <c r="D307" s="80">
        <v>4769</v>
      </c>
      <c r="E307" s="81">
        <v>6.29</v>
      </c>
      <c r="F307" s="82">
        <v>41850</v>
      </c>
      <c r="G307" s="81">
        <v>6.36</v>
      </c>
      <c r="H307" s="81">
        <f t="shared" si="222"/>
        <v>29997.01</v>
      </c>
      <c r="I307" s="81">
        <f t="shared" si="223"/>
        <v>30330.84</v>
      </c>
      <c r="J307" s="83">
        <f t="shared" si="224"/>
        <v>0</v>
      </c>
      <c r="K307" s="80">
        <f t="shared" si="225"/>
        <v>0</v>
      </c>
      <c r="L307" s="84">
        <f t="shared" si="226"/>
        <v>0.011128775834658246</v>
      </c>
      <c r="M307" s="67">
        <f t="shared" si="227"/>
        <v>333.83000000000175</v>
      </c>
      <c r="V307" s="1">
        <v>41850</v>
      </c>
      <c r="W307" s="46">
        <v>333.83000000000175</v>
      </c>
      <c r="X307" s="46">
        <f t="shared" si="192"/>
        <v>17733.442099999982</v>
      </c>
    </row>
    <row r="308" spans="1:24" ht="12.75">
      <c r="A308" s="1">
        <v>41883</v>
      </c>
      <c r="B308" s="69" t="s">
        <v>61</v>
      </c>
      <c r="C308" s="79" t="s">
        <v>42</v>
      </c>
      <c r="D308" s="80">
        <v>737</v>
      </c>
      <c r="E308" s="81">
        <v>40.72</v>
      </c>
      <c r="F308" s="82">
        <v>41883</v>
      </c>
      <c r="G308" s="81">
        <v>40.51</v>
      </c>
      <c r="H308" s="81">
        <f t="shared" si="222"/>
        <v>30010.64</v>
      </c>
      <c r="I308" s="81">
        <f t="shared" si="223"/>
        <v>29855.87</v>
      </c>
      <c r="J308" s="83">
        <f t="shared" si="224"/>
        <v>0</v>
      </c>
      <c r="K308" s="80">
        <f t="shared" si="225"/>
        <v>0</v>
      </c>
      <c r="L308" s="84">
        <f t="shared" si="226"/>
        <v>-0.005157170923379189</v>
      </c>
      <c r="M308" s="67">
        <f t="shared" si="227"/>
        <v>-154.77000000000044</v>
      </c>
      <c r="V308" s="1">
        <v>41883</v>
      </c>
      <c r="W308" s="46">
        <v>-154.77000000000044</v>
      </c>
      <c r="X308" s="46">
        <f t="shared" si="192"/>
        <v>17578.67209999998</v>
      </c>
    </row>
    <row r="309" spans="1:24" ht="12.75">
      <c r="A309" s="1">
        <v>41884</v>
      </c>
      <c r="B309" s="69" t="s">
        <v>62</v>
      </c>
      <c r="C309" s="79" t="s">
        <v>46</v>
      </c>
      <c r="D309" s="80">
        <v>34662</v>
      </c>
      <c r="E309" s="85">
        <v>0.8655</v>
      </c>
      <c r="F309" s="82">
        <v>41884</v>
      </c>
      <c r="G309" s="85">
        <v>0.8625</v>
      </c>
      <c r="H309" s="81">
        <f t="shared" si="222"/>
        <v>29999.961000000003</v>
      </c>
      <c r="I309" s="81">
        <f t="shared" si="223"/>
        <v>29895.975000000002</v>
      </c>
      <c r="J309" s="83">
        <f t="shared" si="224"/>
        <v>0</v>
      </c>
      <c r="K309" s="80">
        <f t="shared" si="225"/>
        <v>0</v>
      </c>
      <c r="L309" s="84">
        <f t="shared" si="226"/>
        <v>0.0034662045060658837</v>
      </c>
      <c r="M309" s="67">
        <f t="shared" si="227"/>
        <v>103.98600000000079</v>
      </c>
      <c r="V309" s="1">
        <v>41884</v>
      </c>
      <c r="W309" s="46">
        <v>103.98600000000079</v>
      </c>
      <c r="X309" s="46">
        <f t="shared" si="192"/>
        <v>17682.658099999982</v>
      </c>
    </row>
    <row r="310" spans="1:24" ht="12.75">
      <c r="A310" s="1">
        <v>41885</v>
      </c>
      <c r="B310" s="69" t="s">
        <v>62</v>
      </c>
      <c r="C310" s="79" t="s">
        <v>46</v>
      </c>
      <c r="D310" s="80">
        <v>34985</v>
      </c>
      <c r="E310" s="85">
        <v>0.8575</v>
      </c>
      <c r="F310" s="82">
        <v>41885</v>
      </c>
      <c r="G310" s="85">
        <v>0.8655</v>
      </c>
      <c r="H310" s="81">
        <f t="shared" si="222"/>
        <v>29999.6375</v>
      </c>
      <c r="I310" s="81">
        <f t="shared" si="223"/>
        <v>30279.5175</v>
      </c>
      <c r="J310" s="83">
        <f t="shared" si="224"/>
        <v>0</v>
      </c>
      <c r="K310" s="80">
        <f t="shared" si="225"/>
        <v>0</v>
      </c>
      <c r="L310" s="84">
        <f t="shared" si="226"/>
        <v>-0.009329446064139976</v>
      </c>
      <c r="M310" s="67">
        <f t="shared" si="227"/>
        <v>-279.880000000001</v>
      </c>
      <c r="V310" s="1">
        <v>41885</v>
      </c>
      <c r="W310" s="46">
        <v>-279.880000000001</v>
      </c>
      <c r="X310" s="46">
        <f t="shared" si="192"/>
        <v>17402.77809999998</v>
      </c>
    </row>
    <row r="311" spans="1:24" ht="12.75">
      <c r="A311" s="1">
        <v>41886</v>
      </c>
      <c r="B311" s="69" t="s">
        <v>61</v>
      </c>
      <c r="C311" s="79" t="s">
        <v>42</v>
      </c>
      <c r="D311" s="80">
        <v>740</v>
      </c>
      <c r="E311" s="81">
        <v>40.55</v>
      </c>
      <c r="F311" s="82">
        <v>41886</v>
      </c>
      <c r="G311" s="81">
        <v>41.11</v>
      </c>
      <c r="H311" s="81">
        <f t="shared" si="222"/>
        <v>30006.999999999996</v>
      </c>
      <c r="I311" s="81">
        <f t="shared" si="223"/>
        <v>30421.399999999998</v>
      </c>
      <c r="J311" s="83">
        <f t="shared" si="224"/>
        <v>0</v>
      </c>
      <c r="K311" s="80">
        <f t="shared" si="225"/>
        <v>0</v>
      </c>
      <c r="L311" s="84">
        <f t="shared" si="226"/>
        <v>0.013810110974106091</v>
      </c>
      <c r="M311" s="67">
        <f t="shared" si="227"/>
        <v>414.40000000000146</v>
      </c>
      <c r="V311" s="1">
        <v>41886</v>
      </c>
      <c r="W311" s="46">
        <v>414.40000000000146</v>
      </c>
      <c r="X311" s="46">
        <f t="shared" si="192"/>
        <v>17817.178099999983</v>
      </c>
    </row>
    <row r="312" spans="1:24" ht="12.75">
      <c r="A312" s="1">
        <v>41891</v>
      </c>
      <c r="B312" s="69" t="s">
        <v>52</v>
      </c>
      <c r="C312" s="79" t="s">
        <v>42</v>
      </c>
      <c r="D312" s="80">
        <v>8818</v>
      </c>
      <c r="E312" s="86">
        <v>3.402</v>
      </c>
      <c r="F312" s="82">
        <v>41891</v>
      </c>
      <c r="G312" s="85">
        <v>3.3694</v>
      </c>
      <c r="H312" s="81">
        <f t="shared" si="222"/>
        <v>29998.836000000003</v>
      </c>
      <c r="I312" s="81">
        <f t="shared" si="223"/>
        <v>29711.3692</v>
      </c>
      <c r="J312" s="83">
        <f t="shared" si="224"/>
        <v>0</v>
      </c>
      <c r="K312" s="80">
        <f t="shared" si="225"/>
        <v>0</v>
      </c>
      <c r="L312" s="84">
        <f t="shared" si="226"/>
        <v>-0.009582598471487425</v>
      </c>
      <c r="M312" s="67">
        <f t="shared" si="227"/>
        <v>-287.46680000000197</v>
      </c>
      <c r="V312" s="1">
        <v>41891</v>
      </c>
      <c r="W312" s="46">
        <v>-287.46680000000197</v>
      </c>
      <c r="X312" s="46">
        <f t="shared" si="192"/>
        <v>17529.71129999998</v>
      </c>
    </row>
    <row r="313" spans="1:24" ht="12.75">
      <c r="A313" s="1">
        <v>41893</v>
      </c>
      <c r="B313" s="69" t="s">
        <v>41</v>
      </c>
      <c r="C313" s="79" t="s">
        <v>46</v>
      </c>
      <c r="D313" s="80">
        <v>32644</v>
      </c>
      <c r="E313" s="86">
        <v>0.919</v>
      </c>
      <c r="F313" s="82">
        <v>41893</v>
      </c>
      <c r="G313" s="85">
        <v>0.9264</v>
      </c>
      <c r="H313" s="81">
        <f aca="true" t="shared" si="228" ref="H313:H323">E313*D313</f>
        <v>29999.836000000003</v>
      </c>
      <c r="I313" s="81">
        <f aca="true" t="shared" si="229" ref="I313:I323">IF(F313&gt;0,G313*D313,0)</f>
        <v>30241.4016</v>
      </c>
      <c r="J313" s="83">
        <f aca="true" t="shared" si="230" ref="J313:J318">IF(F313&gt;0,F313-A313,0)</f>
        <v>0</v>
      </c>
      <c r="K313" s="80">
        <f aca="true" t="shared" si="231" ref="K313:K318">H313*J313</f>
        <v>0</v>
      </c>
      <c r="L313" s="84">
        <f aca="true" t="shared" si="232" ref="L313:L318">IF(F313&gt;0,IF(LEFT(UPPER(C313))="S",(H313-I313)/H313,(I313-H313)/H313),0)</f>
        <v>-0.008052230685527684</v>
      </c>
      <c r="M313" s="67">
        <f aca="true" t="shared" si="233" ref="M313:M318">(H313*L313)</f>
        <v>-241.5655999999981</v>
      </c>
      <c r="V313" s="1">
        <v>41893</v>
      </c>
      <c r="W313" s="46">
        <v>-241.56559999999808</v>
      </c>
      <c r="X313" s="46">
        <f t="shared" si="192"/>
        <v>17288.145699999983</v>
      </c>
    </row>
    <row r="314" spans="1:24" ht="12.75">
      <c r="A314" s="1">
        <v>41894</v>
      </c>
      <c r="B314" s="69" t="s">
        <v>65</v>
      </c>
      <c r="C314" s="79" t="s">
        <v>42</v>
      </c>
      <c r="D314" s="80">
        <v>3300</v>
      </c>
      <c r="E314" s="81">
        <v>7.58</v>
      </c>
      <c r="F314" s="82">
        <v>41894</v>
      </c>
      <c r="G314" s="81">
        <v>7.62</v>
      </c>
      <c r="H314" s="81">
        <f t="shared" si="228"/>
        <v>25014</v>
      </c>
      <c r="I314" s="81">
        <f t="shared" si="229"/>
        <v>25146</v>
      </c>
      <c r="J314" s="83">
        <f t="shared" si="230"/>
        <v>0</v>
      </c>
      <c r="K314" s="80">
        <f t="shared" si="231"/>
        <v>0</v>
      </c>
      <c r="L314" s="84">
        <f t="shared" si="232"/>
        <v>0.005277044854881266</v>
      </c>
      <c r="M314" s="67">
        <f t="shared" si="233"/>
        <v>132</v>
      </c>
      <c r="V314" s="1">
        <v>41894</v>
      </c>
      <c r="W314" s="46">
        <v>132</v>
      </c>
      <c r="X314" s="46">
        <f t="shared" si="192"/>
        <v>17420.145699999983</v>
      </c>
    </row>
    <row r="315" spans="1:24" ht="12.75">
      <c r="A315" s="1">
        <v>41897</v>
      </c>
      <c r="B315" s="69" t="s">
        <v>55</v>
      </c>
      <c r="C315" s="79" t="s">
        <v>42</v>
      </c>
      <c r="D315" s="80">
        <v>12300</v>
      </c>
      <c r="E315" s="86">
        <v>2.424</v>
      </c>
      <c r="F315" s="82">
        <v>41897</v>
      </c>
      <c r="G315" s="86">
        <v>2.424</v>
      </c>
      <c r="H315" s="81">
        <f t="shared" si="228"/>
        <v>29815.2</v>
      </c>
      <c r="I315" s="81">
        <f t="shared" si="229"/>
        <v>29815.2</v>
      </c>
      <c r="J315" s="83">
        <f t="shared" si="230"/>
        <v>0</v>
      </c>
      <c r="K315" s="80">
        <f t="shared" si="231"/>
        <v>0</v>
      </c>
      <c r="L315" s="84">
        <f t="shared" si="232"/>
        <v>0</v>
      </c>
      <c r="M315" s="67">
        <f t="shared" si="233"/>
        <v>0</v>
      </c>
      <c r="V315" s="1">
        <v>41897</v>
      </c>
      <c r="W315" s="46">
        <v>0</v>
      </c>
      <c r="X315" s="46">
        <v>17420.15</v>
      </c>
    </row>
    <row r="316" spans="1:24" ht="12.75">
      <c r="A316" s="1">
        <v>41898</v>
      </c>
      <c r="B316" s="69" t="s">
        <v>43</v>
      </c>
      <c r="C316" s="79" t="s">
        <v>42</v>
      </c>
      <c r="D316" s="80">
        <v>1603</v>
      </c>
      <c r="E316" s="81">
        <v>18.72</v>
      </c>
      <c r="F316" s="82">
        <v>41898</v>
      </c>
      <c r="G316" s="81">
        <v>18.73</v>
      </c>
      <c r="H316" s="81">
        <f t="shared" si="228"/>
        <v>30008.16</v>
      </c>
      <c r="I316" s="81">
        <f t="shared" si="229"/>
        <v>30024.190000000002</v>
      </c>
      <c r="J316" s="83">
        <f t="shared" si="230"/>
        <v>0</v>
      </c>
      <c r="K316" s="80">
        <f t="shared" si="231"/>
        <v>0</v>
      </c>
      <c r="L316" s="84">
        <f t="shared" si="232"/>
        <v>0.0005341880341881166</v>
      </c>
      <c r="M316" s="67">
        <f t="shared" si="233"/>
        <v>16.030000000002474</v>
      </c>
      <c r="V316" s="1">
        <v>41898</v>
      </c>
      <c r="W316" s="46">
        <v>16.030000000002474</v>
      </c>
      <c r="X316" s="46">
        <f t="shared" si="192"/>
        <v>17436.180000000004</v>
      </c>
    </row>
    <row r="317" spans="1:24" ht="12.75">
      <c r="A317" s="1">
        <v>41899</v>
      </c>
      <c r="B317" s="69" t="s">
        <v>62</v>
      </c>
      <c r="C317" s="79" t="s">
        <v>42</v>
      </c>
      <c r="D317" s="80">
        <v>32000</v>
      </c>
      <c r="E317" s="85">
        <v>0.9115</v>
      </c>
      <c r="F317" s="82">
        <v>41899</v>
      </c>
      <c r="G317" s="85">
        <v>0.9125</v>
      </c>
      <c r="H317" s="81">
        <f t="shared" si="228"/>
        <v>29168</v>
      </c>
      <c r="I317" s="81">
        <f t="shared" si="229"/>
        <v>29200</v>
      </c>
      <c r="J317" s="83">
        <f t="shared" si="230"/>
        <v>0</v>
      </c>
      <c r="K317" s="80">
        <f t="shared" si="231"/>
        <v>0</v>
      </c>
      <c r="L317" s="84">
        <f t="shared" si="232"/>
        <v>0.0010970927043335162</v>
      </c>
      <c r="M317" s="67">
        <f t="shared" si="233"/>
        <v>32</v>
      </c>
      <c r="V317" s="1">
        <v>41899</v>
      </c>
      <c r="W317" s="46">
        <v>32</v>
      </c>
      <c r="X317" s="46">
        <f t="shared" si="192"/>
        <v>17468.180000000004</v>
      </c>
    </row>
    <row r="318" spans="1:24" ht="12.75">
      <c r="A318" s="1">
        <v>41900</v>
      </c>
      <c r="B318" s="69" t="s">
        <v>88</v>
      </c>
      <c r="C318" s="79" t="s">
        <v>42</v>
      </c>
      <c r="D318" s="80">
        <v>4000</v>
      </c>
      <c r="E318" s="81">
        <v>7.1</v>
      </c>
      <c r="F318" s="82">
        <v>41900</v>
      </c>
      <c r="G318" s="81">
        <v>7.06</v>
      </c>
      <c r="H318" s="81">
        <f t="shared" si="228"/>
        <v>28400</v>
      </c>
      <c r="I318" s="81">
        <f t="shared" si="229"/>
        <v>28240</v>
      </c>
      <c r="J318" s="83">
        <f t="shared" si="230"/>
        <v>0</v>
      </c>
      <c r="K318" s="80">
        <f t="shared" si="231"/>
        <v>0</v>
      </c>
      <c r="L318" s="84">
        <f t="shared" si="232"/>
        <v>-0.005633802816901409</v>
      </c>
      <c r="M318" s="67">
        <f t="shared" si="233"/>
        <v>-160</v>
      </c>
      <c r="V318" s="1">
        <v>41900</v>
      </c>
      <c r="W318" s="46">
        <v>-160</v>
      </c>
      <c r="X318" s="46">
        <f t="shared" si="192"/>
        <v>17308.180000000004</v>
      </c>
    </row>
    <row r="319" spans="1:24" ht="12.75">
      <c r="A319" s="1">
        <v>41901</v>
      </c>
      <c r="B319" s="69" t="s">
        <v>54</v>
      </c>
      <c r="C319" s="79" t="s">
        <v>42</v>
      </c>
      <c r="D319" s="80">
        <v>1400</v>
      </c>
      <c r="E319" s="81">
        <v>20.27</v>
      </c>
      <c r="F319" s="82">
        <v>41901</v>
      </c>
      <c r="G319" s="81">
        <v>20.06</v>
      </c>
      <c r="H319" s="81">
        <f t="shared" si="228"/>
        <v>28378</v>
      </c>
      <c r="I319" s="81">
        <f t="shared" si="229"/>
        <v>28084</v>
      </c>
      <c r="J319" s="83">
        <f aca="true" t="shared" si="234" ref="J319:J324">IF(F319&gt;0,F319-A319,0)</f>
        <v>0</v>
      </c>
      <c r="K319" s="80">
        <f aca="true" t="shared" si="235" ref="K319:K324">H319*J319</f>
        <v>0</v>
      </c>
      <c r="L319" s="84">
        <f aca="true" t="shared" si="236" ref="L319:L324">IF(F319&gt;0,IF(LEFT(UPPER(C319))="S",(H319-I319)/H319,(I319-H319)/H319),0)</f>
        <v>-0.010360138135175136</v>
      </c>
      <c r="M319" s="67">
        <f aca="true" t="shared" si="237" ref="M319:M324">(H319*L319)</f>
        <v>-294</v>
      </c>
      <c r="V319" s="1">
        <v>41901</v>
      </c>
      <c r="W319" s="46">
        <v>-294</v>
      </c>
      <c r="X319" s="46">
        <f t="shared" si="192"/>
        <v>17014.180000000004</v>
      </c>
    </row>
    <row r="320" spans="1:24" ht="12.75">
      <c r="A320" s="1">
        <v>41904</v>
      </c>
      <c r="B320" s="69" t="s">
        <v>84</v>
      </c>
      <c r="C320" s="79" t="s">
        <v>46</v>
      </c>
      <c r="D320" s="80">
        <v>23992</v>
      </c>
      <c r="E320" s="86">
        <v>1.042</v>
      </c>
      <c r="F320" s="82">
        <v>41904</v>
      </c>
      <c r="G320" s="85">
        <v>1.0549</v>
      </c>
      <c r="H320" s="81">
        <f t="shared" si="228"/>
        <v>24999.664</v>
      </c>
      <c r="I320" s="81">
        <f t="shared" si="229"/>
        <v>25309.160799999998</v>
      </c>
      <c r="J320" s="83">
        <f t="shared" si="234"/>
        <v>0</v>
      </c>
      <c r="K320" s="80">
        <f t="shared" si="235"/>
        <v>0</v>
      </c>
      <c r="L320" s="84">
        <f t="shared" si="236"/>
        <v>-0.012380038387715817</v>
      </c>
      <c r="M320" s="67">
        <f t="shared" si="237"/>
        <v>-309.49679999999717</v>
      </c>
      <c r="V320" s="1">
        <v>41904</v>
      </c>
      <c r="W320" s="46">
        <v>-309.49679999999717</v>
      </c>
      <c r="X320" s="46">
        <f t="shared" si="192"/>
        <v>16704.683200000007</v>
      </c>
    </row>
    <row r="321" spans="1:24" ht="12.75">
      <c r="A321" s="1">
        <v>41905</v>
      </c>
      <c r="B321" s="69" t="s">
        <v>39</v>
      </c>
      <c r="C321" s="79" t="s">
        <v>42</v>
      </c>
      <c r="D321" s="80">
        <v>1852</v>
      </c>
      <c r="E321" s="81">
        <v>16.21</v>
      </c>
      <c r="F321" s="82">
        <v>41905</v>
      </c>
      <c r="G321" s="81">
        <v>16.12</v>
      </c>
      <c r="H321" s="81">
        <f t="shared" si="228"/>
        <v>30020.920000000002</v>
      </c>
      <c r="I321" s="81">
        <f t="shared" si="229"/>
        <v>29854.24</v>
      </c>
      <c r="J321" s="83">
        <f t="shared" si="234"/>
        <v>0</v>
      </c>
      <c r="K321" s="80">
        <f t="shared" si="235"/>
        <v>0</v>
      </c>
      <c r="L321" s="84">
        <f t="shared" si="236"/>
        <v>-0.00555212831585442</v>
      </c>
      <c r="M321" s="67">
        <f t="shared" si="237"/>
        <v>-166.6800000000003</v>
      </c>
      <c r="V321" s="1">
        <v>41905</v>
      </c>
      <c r="W321" s="46">
        <v>-166.6800000000003</v>
      </c>
      <c r="X321" s="46">
        <f t="shared" si="192"/>
        <v>16538.003200000006</v>
      </c>
    </row>
    <row r="322" spans="1:24" ht="12.75">
      <c r="A322" s="1">
        <v>41906</v>
      </c>
      <c r="B322" s="69" t="s">
        <v>58</v>
      </c>
      <c r="C322" s="79" t="s">
        <v>42</v>
      </c>
      <c r="D322" s="80">
        <v>31827</v>
      </c>
      <c r="E322" s="85">
        <v>0.7855</v>
      </c>
      <c r="F322" s="82">
        <v>41906</v>
      </c>
      <c r="G322" s="85">
        <v>0.7913</v>
      </c>
      <c r="H322" s="81">
        <f t="shared" si="228"/>
        <v>25000.1085</v>
      </c>
      <c r="I322" s="81">
        <f t="shared" si="229"/>
        <v>25184.7051</v>
      </c>
      <c r="J322" s="83">
        <f t="shared" si="234"/>
        <v>0</v>
      </c>
      <c r="K322" s="80">
        <f t="shared" si="235"/>
        <v>0</v>
      </c>
      <c r="L322" s="84">
        <f t="shared" si="236"/>
        <v>0.00738383195416935</v>
      </c>
      <c r="M322" s="67">
        <f t="shared" si="237"/>
        <v>184.59660000000076</v>
      </c>
      <c r="V322" s="1">
        <v>41906</v>
      </c>
      <c r="W322" s="46">
        <v>184.59660000000076</v>
      </c>
      <c r="X322" s="46">
        <f t="shared" si="192"/>
        <v>16722.599800000007</v>
      </c>
    </row>
    <row r="323" spans="1:24" ht="12.75">
      <c r="A323" s="1">
        <v>41907</v>
      </c>
      <c r="B323" s="69" t="s">
        <v>62</v>
      </c>
      <c r="C323" s="79" t="s">
        <v>42</v>
      </c>
      <c r="D323" s="80">
        <v>32485</v>
      </c>
      <c r="E323" s="85">
        <v>0.9235</v>
      </c>
      <c r="F323" s="82">
        <v>41907</v>
      </c>
      <c r="G323" s="85">
        <v>0.9215</v>
      </c>
      <c r="H323" s="81">
        <f t="shared" si="228"/>
        <v>29999.8975</v>
      </c>
      <c r="I323" s="81">
        <f t="shared" si="229"/>
        <v>29934.927499999998</v>
      </c>
      <c r="J323" s="83">
        <f t="shared" si="234"/>
        <v>0</v>
      </c>
      <c r="K323" s="80">
        <f t="shared" si="235"/>
        <v>0</v>
      </c>
      <c r="L323" s="84">
        <f t="shared" si="236"/>
        <v>-0.0021656740660530977</v>
      </c>
      <c r="M323" s="67">
        <f t="shared" si="237"/>
        <v>-64.97000000000116</v>
      </c>
      <c r="V323" s="1">
        <v>41907</v>
      </c>
      <c r="W323" s="46">
        <v>-64.97000000000116</v>
      </c>
      <c r="X323" s="46">
        <f aca="true" t="shared" si="238" ref="X323:X392">IF(W323=0,0,X322+W323)</f>
        <v>16657.629800000006</v>
      </c>
    </row>
    <row r="324" spans="1:24" ht="12.75">
      <c r="A324" s="1">
        <v>41911</v>
      </c>
      <c r="B324" s="69" t="s">
        <v>48</v>
      </c>
      <c r="C324" s="79" t="s">
        <v>42</v>
      </c>
      <c r="D324" s="80">
        <v>3300</v>
      </c>
      <c r="E324" s="86">
        <v>8.115</v>
      </c>
      <c r="F324" s="82">
        <v>41911</v>
      </c>
      <c r="G324" s="86">
        <v>8.025</v>
      </c>
      <c r="H324" s="81">
        <f aca="true" t="shared" si="239" ref="H324:H329">E324*D324</f>
        <v>26779.5</v>
      </c>
      <c r="I324" s="81">
        <f aca="true" t="shared" si="240" ref="I324:I329">IF(F324&gt;0,G324*D324,0)</f>
        <v>26482.5</v>
      </c>
      <c r="J324" s="83">
        <f t="shared" si="234"/>
        <v>0</v>
      </c>
      <c r="K324" s="80">
        <f t="shared" si="235"/>
        <v>0</v>
      </c>
      <c r="L324" s="84">
        <f t="shared" si="236"/>
        <v>-0.011090573012939002</v>
      </c>
      <c r="M324" s="67">
        <f t="shared" si="237"/>
        <v>-297</v>
      </c>
      <c r="V324" s="1">
        <v>41911</v>
      </c>
      <c r="W324" s="46">
        <v>-297</v>
      </c>
      <c r="X324" s="46">
        <f t="shared" si="238"/>
        <v>16360.629800000006</v>
      </c>
    </row>
    <row r="325" spans="1:24" ht="12.75">
      <c r="A325" s="1">
        <v>41912</v>
      </c>
      <c r="B325" s="69" t="s">
        <v>62</v>
      </c>
      <c r="C325" s="79" t="s">
        <v>46</v>
      </c>
      <c r="D325" s="80">
        <v>33131</v>
      </c>
      <c r="E325" s="85">
        <v>0.9055</v>
      </c>
      <c r="F325" s="82">
        <v>41912</v>
      </c>
      <c r="G325" s="86">
        <v>0.909</v>
      </c>
      <c r="H325" s="81">
        <f t="shared" si="239"/>
        <v>30000.120499999997</v>
      </c>
      <c r="I325" s="81">
        <f t="shared" si="240"/>
        <v>30116.079</v>
      </c>
      <c r="J325" s="83">
        <f aca="true" t="shared" si="241" ref="J325:J330">IF(F325&gt;0,F325-A325,0)</f>
        <v>0</v>
      </c>
      <c r="K325" s="80">
        <f aca="true" t="shared" si="242" ref="K325:K330">H325*J325</f>
        <v>0</v>
      </c>
      <c r="L325" s="84">
        <f aca="true" t="shared" si="243" ref="L325:L330">IF(F325&gt;0,IF(LEFT(UPPER(C325))="S",(H325-I325)/H325,(I325-H325)/H325),0)</f>
        <v>-0.0038652678078411147</v>
      </c>
      <c r="M325" s="67">
        <f aca="true" t="shared" si="244" ref="M325:M330">(H325*L325)</f>
        <v>-115.95850000000428</v>
      </c>
      <c r="V325" s="1">
        <v>41912</v>
      </c>
      <c r="W325" s="46">
        <v>-115.95850000000428</v>
      </c>
      <c r="X325" s="46">
        <f t="shared" si="238"/>
        <v>16244.671300000002</v>
      </c>
    </row>
    <row r="326" spans="1:24" ht="12.75">
      <c r="A326" s="1">
        <v>41914</v>
      </c>
      <c r="B326" s="69" t="s">
        <v>89</v>
      </c>
      <c r="C326" s="79" t="s">
        <v>42</v>
      </c>
      <c r="D326" s="80">
        <v>46000</v>
      </c>
      <c r="E326" s="85">
        <v>0.6485</v>
      </c>
      <c r="F326" s="82">
        <v>41914</v>
      </c>
      <c r="G326" s="86">
        <v>0.642</v>
      </c>
      <c r="H326" s="81">
        <f t="shared" si="239"/>
        <v>29831</v>
      </c>
      <c r="I326" s="81">
        <f t="shared" si="240"/>
        <v>29532</v>
      </c>
      <c r="J326" s="83">
        <f t="shared" si="241"/>
        <v>0</v>
      </c>
      <c r="K326" s="80">
        <f t="shared" si="242"/>
        <v>0</v>
      </c>
      <c r="L326" s="84">
        <f t="shared" si="243"/>
        <v>-0.010023130300693909</v>
      </c>
      <c r="M326" s="67">
        <f t="shared" si="244"/>
        <v>-299</v>
      </c>
      <c r="V326" s="1">
        <v>41914</v>
      </c>
      <c r="W326" s="46">
        <v>-299</v>
      </c>
      <c r="X326" s="46">
        <f t="shared" si="238"/>
        <v>15945.671300000002</v>
      </c>
    </row>
    <row r="327" spans="1:24" ht="12.75">
      <c r="A327" s="1">
        <v>41915</v>
      </c>
      <c r="B327" s="69" t="s">
        <v>57</v>
      </c>
      <c r="C327" s="79" t="s">
        <v>42</v>
      </c>
      <c r="D327" s="80">
        <v>4942</v>
      </c>
      <c r="E327" s="81">
        <v>6.07</v>
      </c>
      <c r="F327" s="82">
        <v>41915</v>
      </c>
      <c r="G327" s="81">
        <v>6.13</v>
      </c>
      <c r="H327" s="81">
        <f t="shared" si="239"/>
        <v>29997.940000000002</v>
      </c>
      <c r="I327" s="81">
        <f t="shared" si="240"/>
        <v>30294.46</v>
      </c>
      <c r="J327" s="83">
        <f t="shared" si="241"/>
        <v>0</v>
      </c>
      <c r="K327" s="80">
        <f t="shared" si="242"/>
        <v>0</v>
      </c>
      <c r="L327" s="84">
        <f t="shared" si="243"/>
        <v>0.009884678747940584</v>
      </c>
      <c r="M327" s="67">
        <f t="shared" si="244"/>
        <v>296.5199999999968</v>
      </c>
      <c r="V327" s="1">
        <v>41915</v>
      </c>
      <c r="W327" s="46">
        <v>296.5199999999968</v>
      </c>
      <c r="X327" s="46">
        <f t="shared" si="238"/>
        <v>16242.191299999999</v>
      </c>
    </row>
    <row r="328" spans="1:24" ht="12.75">
      <c r="A328" s="1">
        <v>41918</v>
      </c>
      <c r="B328" s="69" t="s">
        <v>55</v>
      </c>
      <c r="C328" s="79" t="s">
        <v>42</v>
      </c>
      <c r="D328" s="80">
        <v>12723</v>
      </c>
      <c r="E328" s="86">
        <v>2.358</v>
      </c>
      <c r="F328" s="82">
        <v>41918</v>
      </c>
      <c r="G328" s="86">
        <v>2.342</v>
      </c>
      <c r="H328" s="81">
        <f t="shared" si="239"/>
        <v>30000.834000000003</v>
      </c>
      <c r="I328" s="81">
        <f t="shared" si="240"/>
        <v>29797.266</v>
      </c>
      <c r="J328" s="83">
        <f t="shared" si="241"/>
        <v>0</v>
      </c>
      <c r="K328" s="80">
        <f t="shared" si="242"/>
        <v>0</v>
      </c>
      <c r="L328" s="84">
        <f t="shared" si="243"/>
        <v>-0.006785411365564134</v>
      </c>
      <c r="M328" s="67">
        <f t="shared" si="244"/>
        <v>-203.56800000000294</v>
      </c>
      <c r="V328" s="1">
        <v>41918</v>
      </c>
      <c r="W328" s="46">
        <v>-203.56800000000294</v>
      </c>
      <c r="X328" s="46">
        <f t="shared" si="238"/>
        <v>16038.623299999996</v>
      </c>
    </row>
    <row r="329" spans="1:24" ht="12.75">
      <c r="A329" s="1">
        <v>41920</v>
      </c>
      <c r="B329" s="69" t="s">
        <v>39</v>
      </c>
      <c r="C329" s="79" t="s">
        <v>42</v>
      </c>
      <c r="D329" s="80">
        <v>1594</v>
      </c>
      <c r="E329" s="81">
        <v>15.68</v>
      </c>
      <c r="F329" s="82">
        <v>41920</v>
      </c>
      <c r="G329" s="81">
        <v>15.65</v>
      </c>
      <c r="H329" s="81">
        <f t="shared" si="239"/>
        <v>24993.92</v>
      </c>
      <c r="I329" s="81">
        <f t="shared" si="240"/>
        <v>24946.100000000002</v>
      </c>
      <c r="J329" s="83">
        <f t="shared" si="241"/>
        <v>0</v>
      </c>
      <c r="K329" s="80">
        <f t="shared" si="242"/>
        <v>0</v>
      </c>
      <c r="L329" s="84">
        <f t="shared" si="243"/>
        <v>-0.001913265306122292</v>
      </c>
      <c r="M329" s="67">
        <f t="shared" si="244"/>
        <v>-47.81999999999607</v>
      </c>
      <c r="V329" s="1">
        <v>41920</v>
      </c>
      <c r="W329" s="46">
        <v>-47.81999999999607</v>
      </c>
      <c r="X329" s="46">
        <f t="shared" si="238"/>
        <v>15990.8033</v>
      </c>
    </row>
    <row r="330" spans="1:24" ht="12.75">
      <c r="A330" s="1">
        <v>41921</v>
      </c>
      <c r="B330" s="69" t="s">
        <v>49</v>
      </c>
      <c r="C330" s="79" t="s">
        <v>42</v>
      </c>
      <c r="D330" s="80">
        <v>1826</v>
      </c>
      <c r="E330" s="81">
        <v>16.44</v>
      </c>
      <c r="F330" s="82">
        <v>41921</v>
      </c>
      <c r="G330" s="85">
        <v>16.3213</v>
      </c>
      <c r="H330" s="81">
        <f aca="true" t="shared" si="245" ref="H330:H335">E330*D330</f>
        <v>30019.440000000002</v>
      </c>
      <c r="I330" s="81">
        <f aca="true" t="shared" si="246" ref="I330:I335">IF(F330&gt;0,G330*D330,0)</f>
        <v>29802.6938</v>
      </c>
      <c r="J330" s="83">
        <f t="shared" si="241"/>
        <v>0</v>
      </c>
      <c r="K330" s="80">
        <f t="shared" si="242"/>
        <v>0</v>
      </c>
      <c r="L330" s="84">
        <f t="shared" si="243"/>
        <v>-0.007220194647201993</v>
      </c>
      <c r="M330" s="67">
        <f t="shared" si="244"/>
        <v>-216.7462000000014</v>
      </c>
      <c r="V330" s="1">
        <v>41921</v>
      </c>
      <c r="W330" s="46">
        <v>-216.7462000000014</v>
      </c>
      <c r="X330" s="46">
        <f t="shared" si="238"/>
        <v>15774.057099999998</v>
      </c>
    </row>
    <row r="331" spans="1:24" ht="12.75">
      <c r="A331" s="1">
        <v>41922</v>
      </c>
      <c r="B331" s="69" t="s">
        <v>57</v>
      </c>
      <c r="C331" s="79" t="s">
        <v>42</v>
      </c>
      <c r="D331" s="80">
        <v>5000</v>
      </c>
      <c r="E331" s="86">
        <v>5.595</v>
      </c>
      <c r="F331" s="82">
        <v>41922</v>
      </c>
      <c r="G331" s="81">
        <v>5.59</v>
      </c>
      <c r="H331" s="81">
        <f t="shared" si="245"/>
        <v>27975</v>
      </c>
      <c r="I331" s="81">
        <f t="shared" si="246"/>
        <v>27950</v>
      </c>
      <c r="J331" s="83">
        <f aca="true" t="shared" si="247" ref="J331:J337">IF(F331&gt;0,F331-A331,0)</f>
        <v>0</v>
      </c>
      <c r="K331" s="80">
        <f aca="true" t="shared" si="248" ref="K331:K337">H331*J331</f>
        <v>0</v>
      </c>
      <c r="L331" s="84">
        <f aca="true" t="shared" si="249" ref="L331:L337">IF(F331&gt;0,IF(LEFT(UPPER(C331))="S",(H331-I331)/H331,(I331-H331)/H331),0)</f>
        <v>-0.0008936550491510277</v>
      </c>
      <c r="M331" s="67">
        <f aca="true" t="shared" si="250" ref="M331:M337">(H331*L331)</f>
        <v>-25</v>
      </c>
      <c r="V331" s="1">
        <v>41922</v>
      </c>
      <c r="W331" s="46">
        <v>-25</v>
      </c>
      <c r="X331" s="46">
        <f t="shared" si="238"/>
        <v>15749.057099999998</v>
      </c>
    </row>
    <row r="332" spans="1:24" ht="12.75">
      <c r="A332" s="1">
        <v>41925</v>
      </c>
      <c r="B332" s="69" t="s">
        <v>61</v>
      </c>
      <c r="C332" s="79" t="s">
        <v>42</v>
      </c>
      <c r="D332" s="80">
        <v>800</v>
      </c>
      <c r="E332" s="81">
        <v>37.18</v>
      </c>
      <c r="F332" s="82">
        <v>41925</v>
      </c>
      <c r="G332" s="85">
        <v>37.5232</v>
      </c>
      <c r="H332" s="81">
        <f t="shared" si="245"/>
        <v>29744</v>
      </c>
      <c r="I332" s="81">
        <f t="shared" si="246"/>
        <v>30018.56</v>
      </c>
      <c r="J332" s="83">
        <f t="shared" si="247"/>
        <v>0</v>
      </c>
      <c r="K332" s="80">
        <f t="shared" si="248"/>
        <v>0</v>
      </c>
      <c r="L332" s="84">
        <f t="shared" si="249"/>
        <v>0.009230769230769275</v>
      </c>
      <c r="M332" s="67">
        <f t="shared" si="250"/>
        <v>274.5600000000013</v>
      </c>
      <c r="V332" s="1">
        <v>41925</v>
      </c>
      <c r="W332" s="46">
        <v>274.5600000000013</v>
      </c>
      <c r="X332" s="46">
        <f t="shared" si="238"/>
        <v>16023.6171</v>
      </c>
    </row>
    <row r="333" spans="1:24" ht="12.75">
      <c r="A333" s="1">
        <v>41926</v>
      </c>
      <c r="B333" s="69" t="s">
        <v>62</v>
      </c>
      <c r="C333" s="79" t="s">
        <v>42</v>
      </c>
      <c r="D333" s="80">
        <v>36900</v>
      </c>
      <c r="E333" s="85">
        <v>0.8135</v>
      </c>
      <c r="F333" s="82">
        <v>41926</v>
      </c>
      <c r="G333" s="85">
        <v>0.807</v>
      </c>
      <c r="H333" s="81">
        <f t="shared" si="245"/>
        <v>30018.15</v>
      </c>
      <c r="I333" s="81">
        <f t="shared" si="246"/>
        <v>29778.300000000003</v>
      </c>
      <c r="J333" s="83">
        <f t="shared" si="247"/>
        <v>0</v>
      </c>
      <c r="K333" s="80">
        <f t="shared" si="248"/>
        <v>0</v>
      </c>
      <c r="L333" s="84">
        <f t="shared" si="249"/>
        <v>-0.007990165949600442</v>
      </c>
      <c r="M333" s="67">
        <f t="shared" si="250"/>
        <v>-239.84999999999852</v>
      </c>
      <c r="V333" s="1">
        <v>41926</v>
      </c>
      <c r="W333" s="46">
        <v>-239.84999999999854</v>
      </c>
      <c r="X333" s="46">
        <f t="shared" si="238"/>
        <v>15783.767100000001</v>
      </c>
    </row>
    <row r="334" spans="1:24" ht="12.75">
      <c r="A334" s="1">
        <v>41927</v>
      </c>
      <c r="B334" s="69" t="s">
        <v>84</v>
      </c>
      <c r="C334" s="79" t="s">
        <v>42</v>
      </c>
      <c r="D334" s="80">
        <v>25600</v>
      </c>
      <c r="E334" s="85">
        <v>0.978</v>
      </c>
      <c r="F334" s="82">
        <v>41927</v>
      </c>
      <c r="G334" s="85">
        <v>0.9665</v>
      </c>
      <c r="H334" s="81">
        <f t="shared" si="245"/>
        <v>25036.8</v>
      </c>
      <c r="I334" s="81">
        <f t="shared" si="246"/>
        <v>24742.4</v>
      </c>
      <c r="J334" s="83">
        <f t="shared" si="247"/>
        <v>0</v>
      </c>
      <c r="K334" s="80">
        <f t="shared" si="248"/>
        <v>0</v>
      </c>
      <c r="L334" s="84">
        <f t="shared" si="249"/>
        <v>-0.011758691206543881</v>
      </c>
      <c r="M334" s="67">
        <f t="shared" si="250"/>
        <v>-294.3999999999978</v>
      </c>
      <c r="V334" s="1">
        <v>41927</v>
      </c>
      <c r="W334" s="46">
        <v>-294.3999999999978</v>
      </c>
      <c r="X334" s="46">
        <f t="shared" si="238"/>
        <v>15489.367100000003</v>
      </c>
    </row>
    <row r="335" spans="1:24" ht="12.75">
      <c r="A335" s="1">
        <v>41928</v>
      </c>
      <c r="B335" s="69" t="s">
        <v>90</v>
      </c>
      <c r="C335" s="79" t="s">
        <v>42</v>
      </c>
      <c r="D335" s="80">
        <v>900</v>
      </c>
      <c r="E335" s="81">
        <v>27.73</v>
      </c>
      <c r="F335" s="82">
        <v>41928</v>
      </c>
      <c r="G335" s="85">
        <v>27.4863</v>
      </c>
      <c r="H335" s="81">
        <f t="shared" si="245"/>
        <v>24957</v>
      </c>
      <c r="I335" s="81">
        <f t="shared" si="246"/>
        <v>24737.67</v>
      </c>
      <c r="J335" s="83">
        <f t="shared" si="247"/>
        <v>0</v>
      </c>
      <c r="K335" s="80">
        <f t="shared" si="248"/>
        <v>0</v>
      </c>
      <c r="L335" s="84">
        <f t="shared" si="249"/>
        <v>-0.00878831590335384</v>
      </c>
      <c r="M335" s="67">
        <f t="shared" si="250"/>
        <v>-219.33000000000177</v>
      </c>
      <c r="V335" s="1">
        <v>41928</v>
      </c>
      <c r="W335" s="46">
        <v>-219.33000000000175</v>
      </c>
      <c r="X335" s="46">
        <f t="shared" si="238"/>
        <v>15270.037100000001</v>
      </c>
    </row>
    <row r="336" spans="1:24" ht="12.75">
      <c r="A336" s="1">
        <v>41932</v>
      </c>
      <c r="B336" s="69" t="s">
        <v>61</v>
      </c>
      <c r="C336" s="79" t="s">
        <v>42</v>
      </c>
      <c r="D336" s="80">
        <v>805</v>
      </c>
      <c r="E336" s="81">
        <v>37.27</v>
      </c>
      <c r="F336" s="82">
        <v>41932</v>
      </c>
      <c r="G336" s="85">
        <v>36.9119</v>
      </c>
      <c r="H336" s="81">
        <f aca="true" t="shared" si="251" ref="H336:H341">E336*D336</f>
        <v>30002.350000000002</v>
      </c>
      <c r="I336" s="81">
        <f aca="true" t="shared" si="252" ref="I336:I341">IF(F336&gt;0,G336*D336,0)</f>
        <v>29714.079500000003</v>
      </c>
      <c r="J336" s="83">
        <f t="shared" si="247"/>
        <v>0</v>
      </c>
      <c r="K336" s="80">
        <f t="shared" si="248"/>
        <v>0</v>
      </c>
      <c r="L336" s="84">
        <f t="shared" si="249"/>
        <v>-0.009608264019318443</v>
      </c>
      <c r="M336" s="67">
        <f t="shared" si="250"/>
        <v>-288.2704999999987</v>
      </c>
      <c r="V336" s="1">
        <v>41932</v>
      </c>
      <c r="W336" s="46">
        <v>-288.2704999999987</v>
      </c>
      <c r="X336" s="46">
        <f t="shared" si="238"/>
        <v>14981.766600000003</v>
      </c>
    </row>
    <row r="337" spans="1:24" ht="12.75">
      <c r="A337" s="1">
        <v>41934</v>
      </c>
      <c r="B337" s="69" t="s">
        <v>61</v>
      </c>
      <c r="C337" s="79" t="s">
        <v>42</v>
      </c>
      <c r="D337" s="80">
        <v>800</v>
      </c>
      <c r="E337" s="85">
        <v>37.4582</v>
      </c>
      <c r="F337" s="82">
        <v>41934</v>
      </c>
      <c r="G337" s="81">
        <v>38.13</v>
      </c>
      <c r="H337" s="81">
        <f t="shared" si="251"/>
        <v>29966.559999999998</v>
      </c>
      <c r="I337" s="81">
        <f t="shared" si="252"/>
        <v>30504.000000000004</v>
      </c>
      <c r="J337" s="83">
        <f t="shared" si="247"/>
        <v>0</v>
      </c>
      <c r="K337" s="80">
        <f t="shared" si="248"/>
        <v>0</v>
      </c>
      <c r="L337" s="84">
        <f t="shared" si="249"/>
        <v>0.01793465783193019</v>
      </c>
      <c r="M337" s="67">
        <f t="shared" si="250"/>
        <v>537.440000000006</v>
      </c>
      <c r="V337" s="1">
        <v>41934</v>
      </c>
      <c r="W337" s="46">
        <v>537.440000000006</v>
      </c>
      <c r="X337" s="46">
        <f t="shared" si="238"/>
        <v>15519.206600000009</v>
      </c>
    </row>
    <row r="338" spans="1:24" ht="12.75">
      <c r="A338" s="1">
        <v>41935</v>
      </c>
      <c r="B338" s="69" t="s">
        <v>65</v>
      </c>
      <c r="C338" s="79" t="s">
        <v>42</v>
      </c>
      <c r="D338" s="80">
        <v>4184</v>
      </c>
      <c r="E338" s="81">
        <v>7.17</v>
      </c>
      <c r="F338" s="82">
        <v>41935</v>
      </c>
      <c r="G338" s="86">
        <v>7.295</v>
      </c>
      <c r="H338" s="81">
        <f t="shared" si="251"/>
        <v>29999.28</v>
      </c>
      <c r="I338" s="81">
        <f t="shared" si="252"/>
        <v>30522.28</v>
      </c>
      <c r="J338" s="83">
        <f aca="true" t="shared" si="253" ref="J338:J343">IF(F338&gt;0,F338-A338,0)</f>
        <v>0</v>
      </c>
      <c r="K338" s="80">
        <f aca="true" t="shared" si="254" ref="K338:K343">H338*J338</f>
        <v>0</v>
      </c>
      <c r="L338" s="84">
        <f aca="true" t="shared" si="255" ref="L338:L343">IF(F338&gt;0,IF(LEFT(UPPER(C338))="S",(H338-I338)/H338,(I338-H338)/H338),0)</f>
        <v>0.017433751743375175</v>
      </c>
      <c r="M338" s="67">
        <f aca="true" t="shared" si="256" ref="M338:M343">(H338*L338)</f>
        <v>523</v>
      </c>
      <c r="V338" s="1">
        <v>41935</v>
      </c>
      <c r="W338" s="46">
        <v>523</v>
      </c>
      <c r="X338" s="46">
        <f t="shared" si="238"/>
        <v>16042.206600000009</v>
      </c>
    </row>
    <row r="339" spans="1:24" ht="12.75">
      <c r="A339" s="1">
        <v>41940</v>
      </c>
      <c r="B339" s="69" t="s">
        <v>91</v>
      </c>
      <c r="C339" s="79" t="s">
        <v>46</v>
      </c>
      <c r="D339" s="80">
        <v>3770</v>
      </c>
      <c r="E339" s="86">
        <v>6.625</v>
      </c>
      <c r="F339" s="82">
        <v>41940</v>
      </c>
      <c r="G339" s="81">
        <v>6.7</v>
      </c>
      <c r="H339" s="81">
        <f t="shared" si="251"/>
        <v>24976.25</v>
      </c>
      <c r="I339" s="81">
        <f t="shared" si="252"/>
        <v>25259</v>
      </c>
      <c r="J339" s="83">
        <f t="shared" si="253"/>
        <v>0</v>
      </c>
      <c r="K339" s="80">
        <f t="shared" si="254"/>
        <v>0</v>
      </c>
      <c r="L339" s="84">
        <f t="shared" si="255"/>
        <v>-0.011320754716981131</v>
      </c>
      <c r="M339" s="67">
        <f t="shared" si="256"/>
        <v>-282.75</v>
      </c>
      <c r="V339" s="1">
        <v>41940</v>
      </c>
      <c r="W339" s="46">
        <v>-282.75</v>
      </c>
      <c r="X339" s="46">
        <f t="shared" si="238"/>
        <v>15759.456600000009</v>
      </c>
    </row>
    <row r="340" spans="1:24" ht="12.75">
      <c r="A340" s="1">
        <v>41941</v>
      </c>
      <c r="B340" s="69" t="s">
        <v>44</v>
      </c>
      <c r="C340" s="79" t="s">
        <v>42</v>
      </c>
      <c r="D340" s="80">
        <v>24000</v>
      </c>
      <c r="E340" s="85">
        <v>0.8105</v>
      </c>
      <c r="F340" s="82">
        <v>41941</v>
      </c>
      <c r="G340" s="85">
        <v>0.798</v>
      </c>
      <c r="H340" s="81">
        <f t="shared" si="251"/>
        <v>19452</v>
      </c>
      <c r="I340" s="81">
        <f t="shared" si="252"/>
        <v>19152</v>
      </c>
      <c r="J340" s="83">
        <f t="shared" si="253"/>
        <v>0</v>
      </c>
      <c r="K340" s="80">
        <f t="shared" si="254"/>
        <v>0</v>
      </c>
      <c r="L340" s="84">
        <f t="shared" si="255"/>
        <v>-0.015422578655151141</v>
      </c>
      <c r="M340" s="67">
        <f t="shared" si="256"/>
        <v>-300</v>
      </c>
      <c r="V340" s="1">
        <v>41941</v>
      </c>
      <c r="W340" s="46">
        <v>-300</v>
      </c>
      <c r="X340" s="46">
        <f t="shared" si="238"/>
        <v>15459.456600000009</v>
      </c>
    </row>
    <row r="341" spans="1:24" ht="12.75">
      <c r="A341" s="1">
        <v>41943</v>
      </c>
      <c r="B341" s="69" t="s">
        <v>57</v>
      </c>
      <c r="C341" s="79" t="s">
        <v>42</v>
      </c>
      <c r="D341" s="80">
        <v>4830</v>
      </c>
      <c r="E341" s="86">
        <v>5.175</v>
      </c>
      <c r="F341" s="82">
        <v>41943</v>
      </c>
      <c r="G341" s="86">
        <v>5.325</v>
      </c>
      <c r="H341" s="81">
        <f t="shared" si="251"/>
        <v>24995.25</v>
      </c>
      <c r="I341" s="81">
        <f t="shared" si="252"/>
        <v>25719.75</v>
      </c>
      <c r="J341" s="83">
        <f t="shared" si="253"/>
        <v>0</v>
      </c>
      <c r="K341" s="80">
        <f t="shared" si="254"/>
        <v>0</v>
      </c>
      <c r="L341" s="84">
        <f t="shared" si="255"/>
        <v>0.028985507246376812</v>
      </c>
      <c r="M341" s="67">
        <f t="shared" si="256"/>
        <v>724.5</v>
      </c>
      <c r="V341" s="1">
        <v>41943</v>
      </c>
      <c r="W341" s="46">
        <v>724.5</v>
      </c>
      <c r="X341" s="46">
        <f t="shared" si="238"/>
        <v>16183.956600000009</v>
      </c>
    </row>
    <row r="342" spans="1:24" ht="12.75">
      <c r="A342" s="1">
        <v>41946</v>
      </c>
      <c r="B342" s="69" t="s">
        <v>92</v>
      </c>
      <c r="C342" s="79" t="s">
        <v>42</v>
      </c>
      <c r="D342" s="80">
        <v>6200</v>
      </c>
      <c r="E342" s="86">
        <v>3.752</v>
      </c>
      <c r="F342" s="82">
        <v>41946</v>
      </c>
      <c r="G342" s="81">
        <v>3.75</v>
      </c>
      <c r="H342" s="81">
        <f aca="true" t="shared" si="257" ref="H342:H348">E342*D342</f>
        <v>23262.399999999998</v>
      </c>
      <c r="I342" s="81">
        <f aca="true" t="shared" si="258" ref="I342:I348">IF(F342&gt;0,G342*D342,0)</f>
        <v>23250</v>
      </c>
      <c r="J342" s="83">
        <f t="shared" si="253"/>
        <v>0</v>
      </c>
      <c r="K342" s="80">
        <f t="shared" si="254"/>
        <v>0</v>
      </c>
      <c r="L342" s="84">
        <f t="shared" si="255"/>
        <v>-0.0005330490405116333</v>
      </c>
      <c r="M342" s="67">
        <f t="shared" si="256"/>
        <v>-12.399999999997817</v>
      </c>
      <c r="V342" s="1">
        <v>41946</v>
      </c>
      <c r="W342" s="46">
        <v>-12.399999999997817</v>
      </c>
      <c r="X342" s="46">
        <f t="shared" si="238"/>
        <v>16171.55660000001</v>
      </c>
    </row>
    <row r="343" spans="1:24" ht="12.75">
      <c r="A343" s="1">
        <v>41947</v>
      </c>
      <c r="B343" s="69" t="s">
        <v>39</v>
      </c>
      <c r="C343" s="79" t="s">
        <v>46</v>
      </c>
      <c r="D343" s="80">
        <v>2050</v>
      </c>
      <c r="E343" s="81">
        <v>12.24</v>
      </c>
      <c r="F343" s="82">
        <v>41947</v>
      </c>
      <c r="G343" s="81">
        <v>11.79</v>
      </c>
      <c r="H343" s="81">
        <f t="shared" si="257"/>
        <v>25092</v>
      </c>
      <c r="I343" s="81">
        <f t="shared" si="258"/>
        <v>24169.5</v>
      </c>
      <c r="J343" s="83">
        <f t="shared" si="253"/>
        <v>0</v>
      </c>
      <c r="K343" s="80">
        <f t="shared" si="254"/>
        <v>0</v>
      </c>
      <c r="L343" s="84">
        <f t="shared" si="255"/>
        <v>0.03676470588235294</v>
      </c>
      <c r="M343" s="67">
        <f t="shared" si="256"/>
        <v>922.5</v>
      </c>
      <c r="V343" s="1">
        <v>41947</v>
      </c>
      <c r="W343" s="46">
        <v>922.5</v>
      </c>
      <c r="X343" s="46">
        <f t="shared" si="238"/>
        <v>17094.05660000001</v>
      </c>
    </row>
    <row r="344" spans="1:24" ht="12.75">
      <c r="A344" s="1">
        <v>41948</v>
      </c>
      <c r="B344" s="69" t="s">
        <v>93</v>
      </c>
      <c r="C344" s="79" t="s">
        <v>42</v>
      </c>
      <c r="D344" s="80">
        <v>7480</v>
      </c>
      <c r="E344" s="85">
        <v>4.012</v>
      </c>
      <c r="F344" s="82">
        <v>41948</v>
      </c>
      <c r="G344" s="85">
        <v>4.044</v>
      </c>
      <c r="H344" s="81">
        <f t="shared" si="257"/>
        <v>30009.76</v>
      </c>
      <c r="I344" s="81">
        <f t="shared" si="258"/>
        <v>30249.119999999995</v>
      </c>
      <c r="J344" s="83">
        <f aca="true" t="shared" si="259" ref="J344:J349">IF(F344&gt;0,F344-A344,0)</f>
        <v>0</v>
      </c>
      <c r="K344" s="80">
        <f aca="true" t="shared" si="260" ref="K344:K349">H344*J344</f>
        <v>0</v>
      </c>
      <c r="L344" s="84">
        <f aca="true" t="shared" si="261" ref="L344:L349">IF(F344&gt;0,IF(LEFT(UPPER(C344))="S",(H344-I344)/H344,(I344-H344)/H344),0)</f>
        <v>0.00797607178464596</v>
      </c>
      <c r="M344" s="67">
        <f aca="true" t="shared" si="262" ref="M344:M349">(H344*L344)</f>
        <v>239.35999999999694</v>
      </c>
      <c r="V344" s="1">
        <v>41948</v>
      </c>
      <c r="W344" s="46">
        <v>239.35999999999694</v>
      </c>
      <c r="X344" s="46">
        <f t="shared" si="238"/>
        <v>17333.416600000008</v>
      </c>
    </row>
    <row r="345" spans="1:24" ht="12.75">
      <c r="A345" s="1">
        <v>41949</v>
      </c>
      <c r="B345" s="69" t="s">
        <v>51</v>
      </c>
      <c r="C345" s="79" t="s">
        <v>42</v>
      </c>
      <c r="D345" s="80">
        <v>1465</v>
      </c>
      <c r="E345" s="81">
        <v>13.66</v>
      </c>
      <c r="F345" s="82">
        <v>41949</v>
      </c>
      <c r="G345" s="81">
        <v>13.92</v>
      </c>
      <c r="H345" s="81">
        <f t="shared" si="257"/>
        <v>20011.9</v>
      </c>
      <c r="I345" s="81">
        <f t="shared" si="258"/>
        <v>20392.8</v>
      </c>
      <c r="J345" s="83">
        <f t="shared" si="259"/>
        <v>0</v>
      </c>
      <c r="K345" s="80">
        <f t="shared" si="260"/>
        <v>0</v>
      </c>
      <c r="L345" s="84">
        <f t="shared" si="261"/>
        <v>0.01903367496339667</v>
      </c>
      <c r="M345" s="67">
        <f t="shared" si="262"/>
        <v>380.8999999999978</v>
      </c>
      <c r="V345" s="1">
        <v>41949</v>
      </c>
      <c r="W345" s="46">
        <v>380.8999999999978</v>
      </c>
      <c r="X345" s="46">
        <f t="shared" si="238"/>
        <v>17714.316600000006</v>
      </c>
    </row>
    <row r="346" spans="1:24" ht="12.75">
      <c r="A346" s="1">
        <v>41950</v>
      </c>
      <c r="B346" s="69" t="s">
        <v>39</v>
      </c>
      <c r="C346" s="79" t="s">
        <v>42</v>
      </c>
      <c r="D346" s="80">
        <v>1622</v>
      </c>
      <c r="E346" s="81">
        <v>12.34</v>
      </c>
      <c r="F346" s="82">
        <v>41950</v>
      </c>
      <c r="G346" s="81">
        <v>12.37</v>
      </c>
      <c r="H346" s="81">
        <f t="shared" si="257"/>
        <v>20015.48</v>
      </c>
      <c r="I346" s="81">
        <f t="shared" si="258"/>
        <v>20064.14</v>
      </c>
      <c r="J346" s="83">
        <f t="shared" si="259"/>
        <v>0</v>
      </c>
      <c r="K346" s="80">
        <f t="shared" si="260"/>
        <v>0</v>
      </c>
      <c r="L346" s="84">
        <f t="shared" si="261"/>
        <v>0.002431118314424628</v>
      </c>
      <c r="M346" s="67">
        <f t="shared" si="262"/>
        <v>48.659999999999854</v>
      </c>
      <c r="V346" s="1">
        <v>41950</v>
      </c>
      <c r="W346" s="46">
        <v>48.659999999999854</v>
      </c>
      <c r="X346" s="46">
        <f t="shared" si="238"/>
        <v>17762.976600000005</v>
      </c>
    </row>
    <row r="347" spans="1:24" ht="12.75">
      <c r="A347" s="1">
        <v>41953</v>
      </c>
      <c r="B347" s="69" t="s">
        <v>52</v>
      </c>
      <c r="C347" s="79" t="s">
        <v>42</v>
      </c>
      <c r="D347" s="80">
        <v>5555</v>
      </c>
      <c r="E347" s="86">
        <v>2.634</v>
      </c>
      <c r="F347" s="82">
        <v>41953</v>
      </c>
      <c r="G347" s="86">
        <v>2.722</v>
      </c>
      <c r="H347" s="81">
        <f t="shared" si="257"/>
        <v>14631.869999999999</v>
      </c>
      <c r="I347" s="81">
        <f t="shared" si="258"/>
        <v>15120.71</v>
      </c>
      <c r="J347" s="83">
        <f t="shared" si="259"/>
        <v>0</v>
      </c>
      <c r="K347" s="80">
        <f t="shared" si="260"/>
        <v>0</v>
      </c>
      <c r="L347" s="84">
        <f t="shared" si="261"/>
        <v>0.03340926347760062</v>
      </c>
      <c r="M347" s="67">
        <f t="shared" si="262"/>
        <v>488.84000000000015</v>
      </c>
      <c r="V347" s="1">
        <v>41953</v>
      </c>
      <c r="W347" s="46">
        <v>488.84000000000015</v>
      </c>
      <c r="X347" s="46">
        <f t="shared" si="238"/>
        <v>18251.816600000006</v>
      </c>
    </row>
    <row r="348" spans="1:24" ht="12.75">
      <c r="A348" s="1">
        <v>41954</v>
      </c>
      <c r="B348" s="69" t="s">
        <v>62</v>
      </c>
      <c r="C348" s="79" t="s">
        <v>42</v>
      </c>
      <c r="D348" s="80">
        <v>23000</v>
      </c>
      <c r="E348" s="86">
        <v>0.876</v>
      </c>
      <c r="F348" s="82">
        <v>41954</v>
      </c>
      <c r="G348" s="81">
        <v>0.88</v>
      </c>
      <c r="H348" s="81">
        <f t="shared" si="257"/>
        <v>20148</v>
      </c>
      <c r="I348" s="81">
        <f t="shared" si="258"/>
        <v>20240</v>
      </c>
      <c r="J348" s="83">
        <f t="shared" si="259"/>
        <v>0</v>
      </c>
      <c r="K348" s="80">
        <f t="shared" si="260"/>
        <v>0</v>
      </c>
      <c r="L348" s="84">
        <f t="shared" si="261"/>
        <v>0.0045662100456621</v>
      </c>
      <c r="M348" s="67">
        <f t="shared" si="262"/>
        <v>92</v>
      </c>
      <c r="V348" s="1">
        <v>41954</v>
      </c>
      <c r="W348" s="46">
        <v>92</v>
      </c>
      <c r="X348" s="46">
        <f t="shared" si="238"/>
        <v>18343.816600000006</v>
      </c>
    </row>
    <row r="349" spans="1:24" ht="12.75">
      <c r="A349" s="1">
        <v>41955</v>
      </c>
      <c r="B349" s="69" t="s">
        <v>60</v>
      </c>
      <c r="C349" s="79" t="s">
        <v>42</v>
      </c>
      <c r="D349" s="80">
        <v>1540</v>
      </c>
      <c r="E349" s="81">
        <v>19.54</v>
      </c>
      <c r="F349" s="82">
        <v>41955</v>
      </c>
      <c r="G349" s="81">
        <v>19.58</v>
      </c>
      <c r="H349" s="81">
        <f aca="true" t="shared" si="263" ref="H349:H367">E349*D349</f>
        <v>30091.6</v>
      </c>
      <c r="I349" s="81">
        <f aca="true" t="shared" si="264" ref="I349:I355">IF(F349&gt;0,G349*D349,0)</f>
        <v>30153.199999999997</v>
      </c>
      <c r="J349" s="83">
        <f t="shared" si="259"/>
        <v>0</v>
      </c>
      <c r="K349" s="80">
        <f t="shared" si="260"/>
        <v>0</v>
      </c>
      <c r="L349" s="84">
        <f t="shared" si="261"/>
        <v>0.0020470829068576796</v>
      </c>
      <c r="M349" s="67">
        <f t="shared" si="262"/>
        <v>61.59999999999855</v>
      </c>
      <c r="V349" s="1">
        <v>41955</v>
      </c>
      <c r="W349" s="46">
        <v>61.599999999998545</v>
      </c>
      <c r="X349" s="46">
        <f t="shared" si="238"/>
        <v>18405.416600000004</v>
      </c>
    </row>
    <row r="350" spans="1:24" ht="12.75">
      <c r="A350" s="1">
        <v>41956</v>
      </c>
      <c r="B350" s="69" t="s">
        <v>94</v>
      </c>
      <c r="C350" s="79" t="s">
        <v>42</v>
      </c>
      <c r="D350" s="80">
        <v>3160</v>
      </c>
      <c r="E350" s="86">
        <v>9.495</v>
      </c>
      <c r="F350" s="82">
        <v>41956</v>
      </c>
      <c r="G350" s="81">
        <v>9.41</v>
      </c>
      <c r="H350" s="81">
        <f t="shared" si="263"/>
        <v>30004.199999999997</v>
      </c>
      <c r="I350" s="81">
        <f t="shared" si="264"/>
        <v>29735.600000000002</v>
      </c>
      <c r="J350" s="83">
        <f aca="true" t="shared" si="265" ref="J350:J355">IF(F350&gt;0,F350-A350,0)</f>
        <v>0</v>
      </c>
      <c r="K350" s="80">
        <f aca="true" t="shared" si="266" ref="K350:K355">H350*J350</f>
        <v>0</v>
      </c>
      <c r="L350" s="84">
        <f aca="true" t="shared" si="267" ref="L350:L355">IF(F350&gt;0,IF(LEFT(UPPER(C350))="S",(H350-I350)/H350,(I350-H350)/H350),0)</f>
        <v>-0.008952080042127266</v>
      </c>
      <c r="M350" s="67">
        <f aca="true" t="shared" si="268" ref="M350:M355">(H350*L350)</f>
        <v>-268.5999999999949</v>
      </c>
      <c r="V350" s="1">
        <v>41956</v>
      </c>
      <c r="W350" s="46">
        <v>-268.5999999999949</v>
      </c>
      <c r="X350" s="46">
        <f t="shared" si="238"/>
        <v>18136.81660000001</v>
      </c>
    </row>
    <row r="351" spans="1:24" ht="12.75">
      <c r="A351" s="1">
        <v>41957</v>
      </c>
      <c r="B351" s="69" t="s">
        <v>94</v>
      </c>
      <c r="C351" s="79" t="s">
        <v>42</v>
      </c>
      <c r="D351" s="80">
        <v>3022</v>
      </c>
      <c r="E351" s="81">
        <v>9.93</v>
      </c>
      <c r="F351" s="82">
        <v>41957</v>
      </c>
      <c r="G351" s="81">
        <v>9.84</v>
      </c>
      <c r="H351" s="81">
        <f t="shared" si="263"/>
        <v>30008.46</v>
      </c>
      <c r="I351" s="81">
        <f t="shared" si="264"/>
        <v>29736.48</v>
      </c>
      <c r="J351" s="83">
        <f t="shared" si="265"/>
        <v>0</v>
      </c>
      <c r="K351" s="80">
        <f t="shared" si="266"/>
        <v>0</v>
      </c>
      <c r="L351" s="84">
        <f t="shared" si="267"/>
        <v>-0.009063444108761315</v>
      </c>
      <c r="M351" s="67">
        <f t="shared" si="268"/>
        <v>-271.97999999999956</v>
      </c>
      <c r="V351" s="1">
        <v>41957</v>
      </c>
      <c r="W351" s="46">
        <v>-271.97999999999956</v>
      </c>
      <c r="X351" s="46">
        <f t="shared" si="238"/>
        <v>17864.83660000001</v>
      </c>
    </row>
    <row r="352" spans="1:24" ht="12.75">
      <c r="A352" s="1">
        <v>41960</v>
      </c>
      <c r="B352" s="69" t="s">
        <v>39</v>
      </c>
      <c r="C352" s="79" t="s">
        <v>42</v>
      </c>
      <c r="D352" s="80">
        <v>1500</v>
      </c>
      <c r="E352" s="81">
        <v>12.71</v>
      </c>
      <c r="F352" s="82">
        <v>41960</v>
      </c>
      <c r="G352" s="81">
        <v>13.12</v>
      </c>
      <c r="H352" s="81">
        <f t="shared" si="263"/>
        <v>19065</v>
      </c>
      <c r="I352" s="81">
        <f t="shared" si="264"/>
        <v>19680</v>
      </c>
      <c r="J352" s="83">
        <f t="shared" si="265"/>
        <v>0</v>
      </c>
      <c r="K352" s="80">
        <f t="shared" si="266"/>
        <v>0</v>
      </c>
      <c r="L352" s="84">
        <f t="shared" si="267"/>
        <v>0.03225806451612903</v>
      </c>
      <c r="M352" s="67">
        <f t="shared" si="268"/>
        <v>615</v>
      </c>
      <c r="V352" s="1">
        <v>41960</v>
      </c>
      <c r="W352" s="46">
        <v>615</v>
      </c>
      <c r="X352" s="46">
        <f t="shared" si="238"/>
        <v>18479.83660000001</v>
      </c>
    </row>
    <row r="353" spans="1:24" ht="12.75">
      <c r="A353" s="1">
        <v>41961</v>
      </c>
      <c r="B353" s="69" t="s">
        <v>39</v>
      </c>
      <c r="C353" s="79" t="s">
        <v>42</v>
      </c>
      <c r="D353" s="80">
        <v>1500</v>
      </c>
      <c r="E353" s="81">
        <v>13.23</v>
      </c>
      <c r="F353" s="82">
        <v>41961</v>
      </c>
      <c r="G353" s="81">
        <v>13.33</v>
      </c>
      <c r="H353" s="81">
        <f t="shared" si="263"/>
        <v>19845</v>
      </c>
      <c r="I353" s="81">
        <f t="shared" si="264"/>
        <v>19995</v>
      </c>
      <c r="J353" s="83">
        <f t="shared" si="265"/>
        <v>0</v>
      </c>
      <c r="K353" s="80">
        <f t="shared" si="266"/>
        <v>0</v>
      </c>
      <c r="L353" s="84">
        <f t="shared" si="267"/>
        <v>0.007558578987150416</v>
      </c>
      <c r="M353" s="67">
        <f t="shared" si="268"/>
        <v>150</v>
      </c>
      <c r="V353" s="1">
        <v>41961</v>
      </c>
      <c r="W353" s="46">
        <v>150</v>
      </c>
      <c r="X353" s="46">
        <f t="shared" si="238"/>
        <v>18629.83660000001</v>
      </c>
    </row>
    <row r="354" spans="1:24" ht="12.75">
      <c r="A354" s="1">
        <v>41962</v>
      </c>
      <c r="B354" s="69" t="s">
        <v>56</v>
      </c>
      <c r="C354" s="79" t="s">
        <v>42</v>
      </c>
      <c r="D354" s="80">
        <v>2200</v>
      </c>
      <c r="E354" s="81">
        <v>16.5</v>
      </c>
      <c r="F354" s="82">
        <v>41962</v>
      </c>
      <c r="G354" s="81">
        <v>16.62</v>
      </c>
      <c r="H354" s="81">
        <f t="shared" si="263"/>
        <v>36300</v>
      </c>
      <c r="I354" s="81">
        <f t="shared" si="264"/>
        <v>36564</v>
      </c>
      <c r="J354" s="83">
        <f t="shared" si="265"/>
        <v>0</v>
      </c>
      <c r="K354" s="80">
        <f t="shared" si="266"/>
        <v>0</v>
      </c>
      <c r="L354" s="84">
        <f t="shared" si="267"/>
        <v>0.007272727272727273</v>
      </c>
      <c r="M354" s="67">
        <f t="shared" si="268"/>
        <v>264</v>
      </c>
      <c r="V354" s="1">
        <v>41962</v>
      </c>
      <c r="W354" s="46">
        <v>264</v>
      </c>
      <c r="X354" s="46">
        <f t="shared" si="238"/>
        <v>18893.83660000001</v>
      </c>
    </row>
    <row r="355" spans="1:24" ht="12.75">
      <c r="A355" s="1">
        <v>41963</v>
      </c>
      <c r="B355" s="69" t="s">
        <v>52</v>
      </c>
      <c r="C355" s="79" t="s">
        <v>42</v>
      </c>
      <c r="D355" s="80">
        <v>8000</v>
      </c>
      <c r="E355" s="86">
        <v>3.048</v>
      </c>
      <c r="F355" s="82">
        <v>41963</v>
      </c>
      <c r="G355" s="81">
        <v>3.01</v>
      </c>
      <c r="H355" s="81">
        <f t="shared" si="263"/>
        <v>24384</v>
      </c>
      <c r="I355" s="81">
        <f t="shared" si="264"/>
        <v>24080</v>
      </c>
      <c r="J355" s="83">
        <f t="shared" si="265"/>
        <v>0</v>
      </c>
      <c r="K355" s="80">
        <f t="shared" si="266"/>
        <v>0</v>
      </c>
      <c r="L355" s="84">
        <f t="shared" si="267"/>
        <v>-0.012467191601049869</v>
      </c>
      <c r="M355" s="67">
        <f t="shared" si="268"/>
        <v>-304</v>
      </c>
      <c r="V355" s="1">
        <v>41963</v>
      </c>
      <c r="W355" s="46">
        <v>-304</v>
      </c>
      <c r="X355" s="46">
        <f t="shared" si="238"/>
        <v>18589.83660000001</v>
      </c>
    </row>
    <row r="356" spans="1:24" ht="12.75">
      <c r="A356" s="1">
        <v>41964</v>
      </c>
      <c r="B356" s="69" t="s">
        <v>39</v>
      </c>
      <c r="C356" s="79" t="s">
        <v>46</v>
      </c>
      <c r="D356" s="80">
        <v>1510</v>
      </c>
      <c r="E356" s="81">
        <v>13.24</v>
      </c>
      <c r="F356" s="82">
        <v>41964</v>
      </c>
      <c r="G356" s="81">
        <v>13.37</v>
      </c>
      <c r="H356" s="81">
        <f t="shared" si="263"/>
        <v>19992.4</v>
      </c>
      <c r="I356" s="81">
        <f aca="true" t="shared" si="269" ref="I356:I362">IF(F356&gt;0,G356*D356,0)</f>
        <v>20188.699999999997</v>
      </c>
      <c r="J356" s="83">
        <f aca="true" t="shared" si="270" ref="J356:J362">IF(F356&gt;0,F356-A356,0)</f>
        <v>0</v>
      </c>
      <c r="K356" s="80">
        <f aca="true" t="shared" si="271" ref="K356:K362">H356*J356</f>
        <v>0</v>
      </c>
      <c r="L356" s="84">
        <f aca="true" t="shared" si="272" ref="L356:L362">IF(F356&gt;0,IF(LEFT(UPPER(C356))="S",(H356-I356)/H356,(I356-H356)/H356),0)</f>
        <v>-0.009818731117824555</v>
      </c>
      <c r="M356" s="67">
        <f aca="true" t="shared" si="273" ref="M356:M362">(H356*L356)</f>
        <v>-196.29999999999563</v>
      </c>
      <c r="V356" s="1">
        <v>41964</v>
      </c>
      <c r="W356" s="46">
        <v>-196.29999999999563</v>
      </c>
      <c r="X356" s="46">
        <f t="shared" si="238"/>
        <v>18393.536600000014</v>
      </c>
    </row>
    <row r="357" spans="1:24" ht="12.75">
      <c r="A357" s="1">
        <v>41967</v>
      </c>
      <c r="B357" s="69" t="s">
        <v>83</v>
      </c>
      <c r="C357" s="79" t="s">
        <v>42</v>
      </c>
      <c r="D357" s="80">
        <v>2700</v>
      </c>
      <c r="E357" s="86">
        <v>6.775</v>
      </c>
      <c r="F357" s="82">
        <v>41967</v>
      </c>
      <c r="G357" s="86">
        <v>6.735</v>
      </c>
      <c r="H357" s="81">
        <f t="shared" si="263"/>
        <v>18292.5</v>
      </c>
      <c r="I357" s="81">
        <f t="shared" si="269"/>
        <v>18184.5</v>
      </c>
      <c r="J357" s="83">
        <f t="shared" si="270"/>
        <v>0</v>
      </c>
      <c r="K357" s="80">
        <f t="shared" si="271"/>
        <v>0</v>
      </c>
      <c r="L357" s="84">
        <f t="shared" si="272"/>
        <v>-0.005904059040590406</v>
      </c>
      <c r="M357" s="67">
        <f t="shared" si="273"/>
        <v>-108</v>
      </c>
      <c r="V357" s="1">
        <v>41967</v>
      </c>
      <c r="W357" s="46">
        <v>-108</v>
      </c>
      <c r="X357" s="46">
        <f t="shared" si="238"/>
        <v>18285.536600000014</v>
      </c>
    </row>
    <row r="358" spans="1:24" ht="12.75">
      <c r="A358" s="1">
        <v>41968</v>
      </c>
      <c r="B358" s="69" t="s">
        <v>62</v>
      </c>
      <c r="C358" s="79" t="s">
        <v>42</v>
      </c>
      <c r="D358" s="80">
        <v>30000</v>
      </c>
      <c r="E358" s="86">
        <v>0.887</v>
      </c>
      <c r="F358" s="82">
        <v>41968</v>
      </c>
      <c r="G358" s="85">
        <v>0.8845</v>
      </c>
      <c r="H358" s="81">
        <f t="shared" si="263"/>
        <v>26610</v>
      </c>
      <c r="I358" s="81">
        <f t="shared" si="269"/>
        <v>26535</v>
      </c>
      <c r="J358" s="83">
        <f t="shared" si="270"/>
        <v>0</v>
      </c>
      <c r="K358" s="80">
        <f t="shared" si="271"/>
        <v>0</v>
      </c>
      <c r="L358" s="84">
        <f t="shared" si="272"/>
        <v>-0.002818489289740699</v>
      </c>
      <c r="M358" s="67">
        <f t="shared" si="273"/>
        <v>-75</v>
      </c>
      <c r="V358" s="1">
        <v>41968</v>
      </c>
      <c r="W358" s="46">
        <v>-75</v>
      </c>
      <c r="X358" s="46">
        <f t="shared" si="238"/>
        <v>18210.536600000014</v>
      </c>
    </row>
    <row r="359" spans="1:24" ht="12.75">
      <c r="A359" s="1">
        <v>41969</v>
      </c>
      <c r="B359" s="69" t="s">
        <v>61</v>
      </c>
      <c r="C359" s="79" t="s">
        <v>42</v>
      </c>
      <c r="D359" s="80">
        <v>620</v>
      </c>
      <c r="E359" s="81">
        <v>42.83</v>
      </c>
      <c r="F359" s="82">
        <v>41969</v>
      </c>
      <c r="G359" s="81">
        <v>42.36</v>
      </c>
      <c r="H359" s="81">
        <f t="shared" si="263"/>
        <v>26554.6</v>
      </c>
      <c r="I359" s="81">
        <f t="shared" si="269"/>
        <v>26263.2</v>
      </c>
      <c r="J359" s="83">
        <f t="shared" si="270"/>
        <v>0</v>
      </c>
      <c r="K359" s="80">
        <f t="shared" si="271"/>
        <v>0</v>
      </c>
      <c r="L359" s="84">
        <f t="shared" si="272"/>
        <v>-0.010973616623861697</v>
      </c>
      <c r="M359" s="67">
        <f t="shared" si="273"/>
        <v>-291.3999999999978</v>
      </c>
      <c r="V359" s="1">
        <v>41969</v>
      </c>
      <c r="W359" s="46">
        <v>-291.3999999999978</v>
      </c>
      <c r="X359" s="46">
        <f t="shared" si="238"/>
        <v>17919.136600000016</v>
      </c>
    </row>
    <row r="360" spans="1:24" ht="12.75">
      <c r="A360" s="1">
        <v>41970</v>
      </c>
      <c r="B360" s="69" t="s">
        <v>40</v>
      </c>
      <c r="C360" s="79" t="s">
        <v>42</v>
      </c>
      <c r="D360" s="80">
        <v>9300</v>
      </c>
      <c r="E360" s="86">
        <v>3.854</v>
      </c>
      <c r="F360" s="82">
        <v>41970</v>
      </c>
      <c r="G360" s="86">
        <v>3.894</v>
      </c>
      <c r="H360" s="81">
        <f t="shared" si="263"/>
        <v>35842.200000000004</v>
      </c>
      <c r="I360" s="81">
        <f t="shared" si="269"/>
        <v>36214.200000000004</v>
      </c>
      <c r="J360" s="83">
        <f t="shared" si="270"/>
        <v>0</v>
      </c>
      <c r="K360" s="80">
        <f t="shared" si="271"/>
        <v>0</v>
      </c>
      <c r="L360" s="84">
        <f t="shared" si="272"/>
        <v>0.010378827192527243</v>
      </c>
      <c r="M360" s="67">
        <f t="shared" si="273"/>
        <v>372</v>
      </c>
      <c r="V360" s="1">
        <v>41970</v>
      </c>
      <c r="W360" s="46">
        <v>372</v>
      </c>
      <c r="X360" s="46">
        <f t="shared" si="238"/>
        <v>18291.136600000016</v>
      </c>
    </row>
    <row r="361" spans="1:24" ht="12.75">
      <c r="A361" s="1">
        <v>41971</v>
      </c>
      <c r="B361" s="69" t="s">
        <v>95</v>
      </c>
      <c r="C361" s="79" t="s">
        <v>42</v>
      </c>
      <c r="D361" s="80">
        <v>2700</v>
      </c>
      <c r="E361" s="86">
        <v>7.755</v>
      </c>
      <c r="F361" s="82">
        <v>41971</v>
      </c>
      <c r="G361" s="86">
        <v>7.785</v>
      </c>
      <c r="H361" s="81">
        <f t="shared" si="263"/>
        <v>20938.5</v>
      </c>
      <c r="I361" s="81">
        <f t="shared" si="269"/>
        <v>21019.5</v>
      </c>
      <c r="J361" s="83">
        <f t="shared" si="270"/>
        <v>0</v>
      </c>
      <c r="K361" s="80">
        <f t="shared" si="271"/>
        <v>0</v>
      </c>
      <c r="L361" s="84">
        <f t="shared" si="272"/>
        <v>0.0038684719535783366</v>
      </c>
      <c r="M361" s="67">
        <f t="shared" si="273"/>
        <v>81</v>
      </c>
      <c r="V361" s="1">
        <v>41971</v>
      </c>
      <c r="W361" s="46">
        <v>81</v>
      </c>
      <c r="X361" s="46">
        <f t="shared" si="238"/>
        <v>18372.136600000016</v>
      </c>
    </row>
    <row r="362" spans="1:24" ht="12.75">
      <c r="A362" s="1">
        <v>41974</v>
      </c>
      <c r="B362" s="69" t="s">
        <v>61</v>
      </c>
      <c r="C362" s="79" t="s">
        <v>42</v>
      </c>
      <c r="D362" s="80">
        <v>500</v>
      </c>
      <c r="E362" s="81">
        <v>43.42</v>
      </c>
      <c r="F362" s="82">
        <v>41974</v>
      </c>
      <c r="G362" s="81">
        <v>43.5</v>
      </c>
      <c r="H362" s="81">
        <f t="shared" si="263"/>
        <v>21710</v>
      </c>
      <c r="I362" s="81">
        <f t="shared" si="269"/>
        <v>21750</v>
      </c>
      <c r="J362" s="83">
        <f t="shared" si="270"/>
        <v>0</v>
      </c>
      <c r="K362" s="80">
        <f t="shared" si="271"/>
        <v>0</v>
      </c>
      <c r="L362" s="84">
        <f t="shared" si="272"/>
        <v>0.0018424689083371719</v>
      </c>
      <c r="M362" s="67">
        <f t="shared" si="273"/>
        <v>40</v>
      </c>
      <c r="V362" s="1">
        <v>41974</v>
      </c>
      <c r="W362" s="46">
        <v>40</v>
      </c>
      <c r="X362" s="46">
        <f t="shared" si="238"/>
        <v>18412.136600000016</v>
      </c>
    </row>
    <row r="363" spans="1:24" ht="12.75">
      <c r="A363" s="1">
        <v>41975</v>
      </c>
      <c r="B363" s="69" t="s">
        <v>56</v>
      </c>
      <c r="C363" s="79" t="s">
        <v>42</v>
      </c>
      <c r="D363" s="80">
        <v>3000</v>
      </c>
      <c r="E363" s="81">
        <v>17.41</v>
      </c>
      <c r="F363" s="82">
        <v>41975</v>
      </c>
      <c r="G363" s="81">
        <v>17.31</v>
      </c>
      <c r="H363" s="81">
        <f t="shared" si="263"/>
        <v>52230</v>
      </c>
      <c r="I363" s="81">
        <f aca="true" t="shared" si="274" ref="I363:I368">IF(F363&gt;0,G363*D363,0)</f>
        <v>51929.99999999999</v>
      </c>
      <c r="J363" s="83">
        <f aca="true" t="shared" si="275" ref="J363:J368">IF(F363&gt;0,F363-A363,0)</f>
        <v>0</v>
      </c>
      <c r="K363" s="80">
        <f aca="true" t="shared" si="276" ref="K363:K368">H363*J363</f>
        <v>0</v>
      </c>
      <c r="L363" s="84">
        <f aca="true" t="shared" si="277" ref="L363:L368">IF(F363&gt;0,IF(LEFT(UPPER(C363))="S",(H363-I363)/H363,(I363-H363)/H363),0)</f>
        <v>-0.0057438253877083525</v>
      </c>
      <c r="M363" s="67">
        <f aca="true" t="shared" si="278" ref="M363:M368">(H363*L363)</f>
        <v>-300.0000000000073</v>
      </c>
      <c r="V363" s="1">
        <v>41975</v>
      </c>
      <c r="W363" s="46">
        <v>-300.0000000000073</v>
      </c>
      <c r="X363" s="46">
        <f t="shared" si="238"/>
        <v>18112.13660000001</v>
      </c>
    </row>
    <row r="364" spans="1:24" ht="12.75">
      <c r="A364" s="1">
        <v>41976</v>
      </c>
      <c r="B364" s="69" t="s">
        <v>96</v>
      </c>
      <c r="C364" s="79" t="s">
        <v>42</v>
      </c>
      <c r="D364" s="80">
        <v>3000</v>
      </c>
      <c r="E364" s="81">
        <v>10.63</v>
      </c>
      <c r="F364" s="82">
        <v>41976</v>
      </c>
      <c r="G364" s="81">
        <v>10.94</v>
      </c>
      <c r="H364" s="81">
        <f t="shared" si="263"/>
        <v>31890.000000000004</v>
      </c>
      <c r="I364" s="81">
        <f t="shared" si="274"/>
        <v>32820</v>
      </c>
      <c r="J364" s="83">
        <f t="shared" si="275"/>
        <v>0</v>
      </c>
      <c r="K364" s="80">
        <f t="shared" si="276"/>
        <v>0</v>
      </c>
      <c r="L364" s="84">
        <f t="shared" si="277"/>
        <v>0.02916274694261512</v>
      </c>
      <c r="M364" s="67">
        <f t="shared" si="278"/>
        <v>929.9999999999964</v>
      </c>
      <c r="V364" s="1">
        <v>41976</v>
      </c>
      <c r="W364" s="46">
        <v>929.9999999999964</v>
      </c>
      <c r="X364" s="46">
        <f t="shared" si="238"/>
        <v>19042.136600000005</v>
      </c>
    </row>
    <row r="365" spans="1:24" ht="12.75">
      <c r="A365" s="1">
        <v>41977</v>
      </c>
      <c r="B365" s="69" t="s">
        <v>58</v>
      </c>
      <c r="C365" s="79" t="s">
        <v>42</v>
      </c>
      <c r="D365" s="80">
        <v>35000</v>
      </c>
      <c r="E365" s="85">
        <v>0.8405</v>
      </c>
      <c r="F365" s="82">
        <v>41977</v>
      </c>
      <c r="G365" s="86">
        <v>0.832</v>
      </c>
      <c r="H365" s="81">
        <f t="shared" si="263"/>
        <v>29417.5</v>
      </c>
      <c r="I365" s="81">
        <f t="shared" si="274"/>
        <v>29120</v>
      </c>
      <c r="J365" s="83">
        <f t="shared" si="275"/>
        <v>0</v>
      </c>
      <c r="K365" s="80">
        <f t="shared" si="276"/>
        <v>0</v>
      </c>
      <c r="L365" s="84">
        <f t="shared" si="277"/>
        <v>-0.010113027959547887</v>
      </c>
      <c r="M365" s="67">
        <f t="shared" si="278"/>
        <v>-297.5</v>
      </c>
      <c r="V365" s="1">
        <v>41977</v>
      </c>
      <c r="W365" s="46">
        <v>-297.5</v>
      </c>
      <c r="X365" s="46">
        <f t="shared" si="238"/>
        <v>18744.636600000005</v>
      </c>
    </row>
    <row r="366" spans="1:24" ht="12.75">
      <c r="A366" s="1">
        <v>41982</v>
      </c>
      <c r="B366" s="69" t="s">
        <v>84</v>
      </c>
      <c r="C366" s="79" t="s">
        <v>42</v>
      </c>
      <c r="D366" s="80">
        <v>35000</v>
      </c>
      <c r="E366" s="86">
        <v>0.596</v>
      </c>
      <c r="F366" s="82">
        <v>41982</v>
      </c>
      <c r="G366" s="85">
        <v>0.5995</v>
      </c>
      <c r="H366" s="81">
        <f t="shared" si="263"/>
        <v>20860</v>
      </c>
      <c r="I366" s="81">
        <f t="shared" si="274"/>
        <v>20982.5</v>
      </c>
      <c r="J366" s="83">
        <f t="shared" si="275"/>
        <v>0</v>
      </c>
      <c r="K366" s="80">
        <f t="shared" si="276"/>
        <v>0</v>
      </c>
      <c r="L366" s="84">
        <f t="shared" si="277"/>
        <v>0.00587248322147651</v>
      </c>
      <c r="M366" s="67">
        <f t="shared" si="278"/>
        <v>122.5</v>
      </c>
      <c r="V366" s="1">
        <v>41982</v>
      </c>
      <c r="W366" s="46">
        <v>122.5</v>
      </c>
      <c r="X366" s="46">
        <f t="shared" si="238"/>
        <v>18867.136600000005</v>
      </c>
    </row>
    <row r="367" spans="1:24" ht="12.75">
      <c r="A367" s="1">
        <v>41983</v>
      </c>
      <c r="B367" s="69" t="s">
        <v>40</v>
      </c>
      <c r="C367" s="79" t="s">
        <v>42</v>
      </c>
      <c r="D367" s="80">
        <v>5150</v>
      </c>
      <c r="E367" s="86">
        <v>3.836</v>
      </c>
      <c r="F367" s="82">
        <v>41983</v>
      </c>
      <c r="G367" s="86">
        <v>3.782</v>
      </c>
      <c r="H367" s="81">
        <f t="shared" si="263"/>
        <v>19755.399999999998</v>
      </c>
      <c r="I367" s="81">
        <f t="shared" si="274"/>
        <v>19477.3</v>
      </c>
      <c r="J367" s="83">
        <f t="shared" si="275"/>
        <v>0</v>
      </c>
      <c r="K367" s="80">
        <f t="shared" si="276"/>
        <v>0</v>
      </c>
      <c r="L367" s="84">
        <f t="shared" si="277"/>
        <v>-0.014077163712200136</v>
      </c>
      <c r="M367" s="67">
        <f t="shared" si="278"/>
        <v>-278.09999999999854</v>
      </c>
      <c r="V367" s="1">
        <v>41983</v>
      </c>
      <c r="W367" s="46">
        <v>-278.09999999999854</v>
      </c>
      <c r="X367" s="46">
        <f t="shared" si="238"/>
        <v>18589.036600000007</v>
      </c>
    </row>
    <row r="368" spans="1:24" ht="12.75">
      <c r="A368" s="1">
        <v>41984</v>
      </c>
      <c r="B368" s="69" t="s">
        <v>62</v>
      </c>
      <c r="C368" s="79" t="s">
        <v>46</v>
      </c>
      <c r="D368" s="80">
        <v>33333</v>
      </c>
      <c r="E368" s="85">
        <v>0.9685</v>
      </c>
      <c r="F368" s="82">
        <v>41984</v>
      </c>
      <c r="G368" s="85">
        <v>0.9605</v>
      </c>
      <c r="H368" s="81">
        <f aca="true" t="shared" si="279" ref="H368:H391">E368*D368</f>
        <v>32283.0105</v>
      </c>
      <c r="I368" s="81">
        <f t="shared" si="274"/>
        <v>32016.3465</v>
      </c>
      <c r="J368" s="83">
        <f t="shared" si="275"/>
        <v>0</v>
      </c>
      <c r="K368" s="80">
        <f t="shared" si="276"/>
        <v>0</v>
      </c>
      <c r="L368" s="84">
        <f t="shared" si="277"/>
        <v>0.008260196179659288</v>
      </c>
      <c r="M368" s="67">
        <f t="shared" si="278"/>
        <v>266.66400000000067</v>
      </c>
      <c r="V368" s="1">
        <v>41984</v>
      </c>
      <c r="W368" s="46">
        <v>266.66400000000067</v>
      </c>
      <c r="X368" s="46">
        <f t="shared" si="238"/>
        <v>18855.700600000007</v>
      </c>
    </row>
    <row r="369" spans="1:24" ht="12.75">
      <c r="A369" s="1">
        <v>41988</v>
      </c>
      <c r="B369" s="69" t="s">
        <v>96</v>
      </c>
      <c r="C369" s="79" t="s">
        <v>42</v>
      </c>
      <c r="D369" s="80">
        <v>2500</v>
      </c>
      <c r="E369" s="86">
        <v>9.165</v>
      </c>
      <c r="F369" s="82">
        <v>41988</v>
      </c>
      <c r="G369" s="81">
        <v>9.42</v>
      </c>
      <c r="H369" s="81">
        <f t="shared" si="279"/>
        <v>22912.499999999996</v>
      </c>
      <c r="I369" s="81">
        <f aca="true" t="shared" si="280" ref="I369:I384">IF(F369&gt;0,G369*D369,0)</f>
        <v>23550</v>
      </c>
      <c r="J369" s="83">
        <f aca="true" t="shared" si="281" ref="J369:J374">IF(F369&gt;0,F369-A369,0)</f>
        <v>0</v>
      </c>
      <c r="K369" s="80">
        <f aca="true" t="shared" si="282" ref="K369:K374">H369*J369</f>
        <v>0</v>
      </c>
      <c r="L369" s="84">
        <f aca="true" t="shared" si="283" ref="L369:L374">IF(F369&gt;0,IF(LEFT(UPPER(C369))="S",(H369-I369)/H369,(I369-H369)/H369),0)</f>
        <v>0.0278232405891982</v>
      </c>
      <c r="M369" s="67">
        <f aca="true" t="shared" si="284" ref="M369:M374">(H369*L369)</f>
        <v>637.5000000000036</v>
      </c>
      <c r="V369" s="1">
        <v>41988</v>
      </c>
      <c r="W369" s="46">
        <v>637.5000000000036</v>
      </c>
      <c r="X369" s="46">
        <f t="shared" si="238"/>
        <v>19493.20060000001</v>
      </c>
    </row>
    <row r="370" spans="1:24" ht="12.75">
      <c r="A370" s="1">
        <v>41989</v>
      </c>
      <c r="B370" s="69" t="s">
        <v>90</v>
      </c>
      <c r="C370" s="79" t="s">
        <v>42</v>
      </c>
      <c r="D370" s="80">
        <v>540</v>
      </c>
      <c r="E370" s="81">
        <v>32.73</v>
      </c>
      <c r="F370" s="82">
        <v>41989</v>
      </c>
      <c r="G370" s="81">
        <v>33.25</v>
      </c>
      <c r="H370" s="81">
        <f t="shared" si="279"/>
        <v>17674.199999999997</v>
      </c>
      <c r="I370" s="81">
        <f t="shared" si="280"/>
        <v>17955</v>
      </c>
      <c r="J370" s="83">
        <f t="shared" si="281"/>
        <v>0</v>
      </c>
      <c r="K370" s="80">
        <f t="shared" si="282"/>
        <v>0</v>
      </c>
      <c r="L370" s="84">
        <f t="shared" si="283"/>
        <v>0.015887564925145294</v>
      </c>
      <c r="M370" s="67">
        <f t="shared" si="284"/>
        <v>280.8000000000029</v>
      </c>
      <c r="V370" s="1">
        <v>41989</v>
      </c>
      <c r="W370" s="46">
        <v>280.8000000000029</v>
      </c>
      <c r="X370" s="46">
        <f t="shared" si="238"/>
        <v>19774.000600000014</v>
      </c>
    </row>
    <row r="371" spans="1:24" ht="12.75">
      <c r="A371" s="1">
        <v>41990</v>
      </c>
      <c r="B371" s="69" t="s">
        <v>96</v>
      </c>
      <c r="C371" s="79" t="s">
        <v>42</v>
      </c>
      <c r="D371" s="80">
        <v>3000</v>
      </c>
      <c r="E371" s="86">
        <v>9.245</v>
      </c>
      <c r="F371" s="82">
        <v>41990</v>
      </c>
      <c r="G371" s="86">
        <v>9.145</v>
      </c>
      <c r="H371" s="81">
        <f t="shared" si="279"/>
        <v>27734.999999999996</v>
      </c>
      <c r="I371" s="81">
        <f t="shared" si="280"/>
        <v>27435</v>
      </c>
      <c r="J371" s="83">
        <f t="shared" si="281"/>
        <v>0</v>
      </c>
      <c r="K371" s="80">
        <f t="shared" si="282"/>
        <v>0</v>
      </c>
      <c r="L371" s="84">
        <f t="shared" si="283"/>
        <v>-0.01081665765278516</v>
      </c>
      <c r="M371" s="67">
        <f t="shared" si="284"/>
        <v>-299.99999999999636</v>
      </c>
      <c r="V371" s="1">
        <v>41990</v>
      </c>
      <c r="W371" s="46">
        <v>-299.99999999999636</v>
      </c>
      <c r="X371" s="46">
        <f t="shared" si="238"/>
        <v>19474.000600000018</v>
      </c>
    </row>
    <row r="372" spans="1:24" ht="12.75">
      <c r="A372" s="1">
        <v>41991</v>
      </c>
      <c r="B372" s="69" t="s">
        <v>39</v>
      </c>
      <c r="C372" s="79" t="s">
        <v>42</v>
      </c>
      <c r="D372" s="80">
        <v>2280</v>
      </c>
      <c r="E372" s="86">
        <v>8.785</v>
      </c>
      <c r="F372" s="82">
        <v>41991</v>
      </c>
      <c r="G372" s="81">
        <v>8.77</v>
      </c>
      <c r="H372" s="81">
        <f t="shared" si="279"/>
        <v>20029.8</v>
      </c>
      <c r="I372" s="81">
        <f t="shared" si="280"/>
        <v>19995.6</v>
      </c>
      <c r="J372" s="83">
        <f t="shared" si="281"/>
        <v>0</v>
      </c>
      <c r="K372" s="80">
        <f t="shared" si="282"/>
        <v>0</v>
      </c>
      <c r="L372" s="84">
        <f t="shared" si="283"/>
        <v>-0.0017074558907228595</v>
      </c>
      <c r="M372" s="67">
        <f t="shared" si="284"/>
        <v>-34.20000000000073</v>
      </c>
      <c r="V372" s="1">
        <v>41991</v>
      </c>
      <c r="W372" s="46">
        <v>-34.20000000000073</v>
      </c>
      <c r="X372" s="46">
        <f t="shared" si="238"/>
        <v>19439.800600000017</v>
      </c>
    </row>
    <row r="373" spans="1:24" ht="12.75">
      <c r="A373" s="1">
        <v>41992</v>
      </c>
      <c r="B373" s="69" t="s">
        <v>96</v>
      </c>
      <c r="C373" s="79" t="s">
        <v>42</v>
      </c>
      <c r="D373" s="80">
        <v>2800</v>
      </c>
      <c r="E373" s="81">
        <v>9.39</v>
      </c>
      <c r="F373" s="82">
        <v>41992</v>
      </c>
      <c r="G373" s="86">
        <v>9.285</v>
      </c>
      <c r="H373" s="81">
        <f t="shared" si="279"/>
        <v>26292</v>
      </c>
      <c r="I373" s="81">
        <f t="shared" si="280"/>
        <v>25998</v>
      </c>
      <c r="J373" s="83">
        <f t="shared" si="281"/>
        <v>0</v>
      </c>
      <c r="K373" s="80">
        <f t="shared" si="282"/>
        <v>0</v>
      </c>
      <c r="L373" s="84">
        <f t="shared" si="283"/>
        <v>-0.011182108626198083</v>
      </c>
      <c r="M373" s="67">
        <f t="shared" si="284"/>
        <v>-294</v>
      </c>
      <c r="V373" s="1">
        <v>41992</v>
      </c>
      <c r="W373" s="46">
        <v>-294</v>
      </c>
      <c r="X373" s="46">
        <f t="shared" si="238"/>
        <v>19145.800600000017</v>
      </c>
    </row>
    <row r="374" spans="1:24" ht="12.75">
      <c r="A374" s="1">
        <v>41995</v>
      </c>
      <c r="B374" s="69" t="s">
        <v>49</v>
      </c>
      <c r="C374" s="79" t="s">
        <v>46</v>
      </c>
      <c r="D374" s="80">
        <v>2100</v>
      </c>
      <c r="E374" s="81">
        <v>12.69</v>
      </c>
      <c r="F374" s="82">
        <v>41995</v>
      </c>
      <c r="G374" s="81">
        <v>12.61</v>
      </c>
      <c r="H374" s="81">
        <f t="shared" si="279"/>
        <v>26649</v>
      </c>
      <c r="I374" s="81">
        <f t="shared" si="280"/>
        <v>26481</v>
      </c>
      <c r="J374" s="83">
        <f t="shared" si="281"/>
        <v>0</v>
      </c>
      <c r="K374" s="80">
        <f t="shared" si="282"/>
        <v>0</v>
      </c>
      <c r="L374" s="84">
        <f t="shared" si="283"/>
        <v>0.006304176516942475</v>
      </c>
      <c r="M374" s="67">
        <f t="shared" si="284"/>
        <v>168</v>
      </c>
      <c r="V374" s="1">
        <v>41995</v>
      </c>
      <c r="W374" s="46">
        <v>168</v>
      </c>
      <c r="X374" s="46">
        <f t="shared" si="238"/>
        <v>19313.800600000017</v>
      </c>
    </row>
    <row r="375" spans="1:24" ht="12.75">
      <c r="A375" s="1">
        <v>41996</v>
      </c>
      <c r="B375" s="69" t="s">
        <v>83</v>
      </c>
      <c r="C375" s="79" t="s">
        <v>42</v>
      </c>
      <c r="D375" s="80">
        <v>4250</v>
      </c>
      <c r="E375" s="81">
        <v>6.74</v>
      </c>
      <c r="F375" s="82">
        <v>41996</v>
      </c>
      <c r="G375" s="86">
        <v>6.765</v>
      </c>
      <c r="H375" s="81">
        <f t="shared" si="279"/>
        <v>28645</v>
      </c>
      <c r="I375" s="81">
        <f t="shared" si="280"/>
        <v>28751.25</v>
      </c>
      <c r="J375" s="83">
        <f aca="true" t="shared" si="285" ref="J375:J380">IF(F375&gt;0,F375-A375,0)</f>
        <v>0</v>
      </c>
      <c r="K375" s="80">
        <f aca="true" t="shared" si="286" ref="K375:K380">H375*J375</f>
        <v>0</v>
      </c>
      <c r="L375" s="84">
        <f aca="true" t="shared" si="287" ref="L375:L380">IF(F375&gt;0,IF(LEFT(UPPER(C375))="S",(H375-I375)/H375,(I375-H375)/H375),0)</f>
        <v>0.00370919881305638</v>
      </c>
      <c r="M375" s="67">
        <f aca="true" t="shared" si="288" ref="M375:M380">(H375*L375)</f>
        <v>106.25</v>
      </c>
      <c r="V375" s="1">
        <v>41996</v>
      </c>
      <c r="W375" s="46">
        <v>106.25</v>
      </c>
      <c r="X375" s="46">
        <f t="shared" si="238"/>
        <v>19420.050600000017</v>
      </c>
    </row>
    <row r="376" spans="1:24" ht="12.75">
      <c r="A376" s="1">
        <v>42013</v>
      </c>
      <c r="B376" s="69" t="s">
        <v>61</v>
      </c>
      <c r="C376" s="79" t="s">
        <v>42</v>
      </c>
      <c r="D376" s="80">
        <v>640</v>
      </c>
      <c r="E376" s="81">
        <v>47.11</v>
      </c>
      <c r="F376" s="82">
        <v>42013</v>
      </c>
      <c r="G376" s="81">
        <v>47</v>
      </c>
      <c r="H376" s="81">
        <f t="shared" si="279"/>
        <v>30150.4</v>
      </c>
      <c r="I376" s="81">
        <f t="shared" si="280"/>
        <v>30080</v>
      </c>
      <c r="J376" s="83">
        <f t="shared" si="285"/>
        <v>0</v>
      </c>
      <c r="K376" s="80">
        <f t="shared" si="286"/>
        <v>0</v>
      </c>
      <c r="L376" s="84">
        <f t="shared" si="287"/>
        <v>-0.002334960730205949</v>
      </c>
      <c r="M376" s="67">
        <f t="shared" si="288"/>
        <v>-70.40000000000146</v>
      </c>
      <c r="V376" s="1">
        <v>42013</v>
      </c>
      <c r="W376" s="46">
        <v>-70.40000000000146</v>
      </c>
      <c r="X376" s="46">
        <f t="shared" si="238"/>
        <v>19349.650600000015</v>
      </c>
    </row>
    <row r="377" spans="1:24" ht="12.75">
      <c r="A377" s="1">
        <v>42016</v>
      </c>
      <c r="B377" s="69" t="s">
        <v>52</v>
      </c>
      <c r="C377" s="79" t="s">
        <v>42</v>
      </c>
      <c r="D377" s="80">
        <v>7000</v>
      </c>
      <c r="E377" s="81">
        <v>3.3</v>
      </c>
      <c r="F377" s="82">
        <v>42016</v>
      </c>
      <c r="G377" s="86">
        <v>3.288</v>
      </c>
      <c r="H377" s="81">
        <f t="shared" si="279"/>
        <v>23100</v>
      </c>
      <c r="I377" s="81">
        <f t="shared" si="280"/>
        <v>23016</v>
      </c>
      <c r="J377" s="83">
        <f t="shared" si="285"/>
        <v>0</v>
      </c>
      <c r="K377" s="80">
        <f t="shared" si="286"/>
        <v>0</v>
      </c>
      <c r="L377" s="84">
        <f t="shared" si="287"/>
        <v>-0.0036363636363636364</v>
      </c>
      <c r="M377" s="67">
        <f t="shared" si="288"/>
        <v>-84</v>
      </c>
      <c r="V377" s="1">
        <v>42016</v>
      </c>
      <c r="W377" s="46">
        <v>-84</v>
      </c>
      <c r="X377" s="46">
        <f t="shared" si="238"/>
        <v>19265.650600000015</v>
      </c>
    </row>
    <row r="378" spans="1:24" ht="12.75">
      <c r="A378" s="1">
        <v>42018</v>
      </c>
      <c r="B378" s="69" t="s">
        <v>39</v>
      </c>
      <c r="C378" s="79" t="s">
        <v>42</v>
      </c>
      <c r="D378" s="80">
        <v>2600</v>
      </c>
      <c r="E378" s="81">
        <v>7.43</v>
      </c>
      <c r="F378" s="82">
        <v>42018</v>
      </c>
      <c r="G378" s="81">
        <v>7.46</v>
      </c>
      <c r="H378" s="81">
        <f t="shared" si="279"/>
        <v>19318</v>
      </c>
      <c r="I378" s="81">
        <f t="shared" si="280"/>
        <v>19396</v>
      </c>
      <c r="J378" s="83">
        <f t="shared" si="285"/>
        <v>0</v>
      </c>
      <c r="K378" s="80">
        <f t="shared" si="286"/>
        <v>0</v>
      </c>
      <c r="L378" s="84">
        <f t="shared" si="287"/>
        <v>0.004037685060565276</v>
      </c>
      <c r="M378" s="67">
        <f t="shared" si="288"/>
        <v>78</v>
      </c>
      <c r="V378" s="1">
        <v>42018</v>
      </c>
      <c r="W378" s="46">
        <v>78</v>
      </c>
      <c r="X378" s="46">
        <f t="shared" si="238"/>
        <v>19343.650600000015</v>
      </c>
    </row>
    <row r="379" spans="1:24" ht="12.75">
      <c r="A379" s="1">
        <v>42020</v>
      </c>
      <c r="B379" s="69" t="s">
        <v>49</v>
      </c>
      <c r="C379" s="79" t="s">
        <v>42</v>
      </c>
      <c r="D379" s="80">
        <v>2300</v>
      </c>
      <c r="E379" s="81">
        <v>11.66</v>
      </c>
      <c r="F379" s="82">
        <v>42020</v>
      </c>
      <c r="G379" s="81">
        <v>11.96</v>
      </c>
      <c r="H379" s="81">
        <f t="shared" si="279"/>
        <v>26818</v>
      </c>
      <c r="I379" s="81">
        <f t="shared" si="280"/>
        <v>27508.000000000004</v>
      </c>
      <c r="J379" s="83">
        <f t="shared" si="285"/>
        <v>0</v>
      </c>
      <c r="K379" s="80">
        <f t="shared" si="286"/>
        <v>0</v>
      </c>
      <c r="L379" s="84">
        <f t="shared" si="287"/>
        <v>0.025728987993139073</v>
      </c>
      <c r="M379" s="67">
        <f t="shared" si="288"/>
        <v>690.0000000000036</v>
      </c>
      <c r="V379" s="1">
        <v>42020</v>
      </c>
      <c r="W379" s="46">
        <v>690.0000000000036</v>
      </c>
      <c r="X379" s="46">
        <f t="shared" si="238"/>
        <v>20033.65060000002</v>
      </c>
    </row>
    <row r="380" spans="1:24" ht="12.75">
      <c r="A380" s="1">
        <v>42023</v>
      </c>
      <c r="B380" s="69" t="s">
        <v>62</v>
      </c>
      <c r="C380" s="79" t="s">
        <v>42</v>
      </c>
      <c r="D380" s="80">
        <v>32500</v>
      </c>
      <c r="E380" s="85">
        <v>0.9245</v>
      </c>
      <c r="F380" s="82">
        <v>42023</v>
      </c>
      <c r="G380" s="86">
        <v>0.937</v>
      </c>
      <c r="H380" s="81">
        <f t="shared" si="279"/>
        <v>30046.25</v>
      </c>
      <c r="I380" s="81">
        <f t="shared" si="280"/>
        <v>30452.5</v>
      </c>
      <c r="J380" s="83">
        <f t="shared" si="285"/>
        <v>0</v>
      </c>
      <c r="K380" s="80">
        <f t="shared" si="286"/>
        <v>0</v>
      </c>
      <c r="L380" s="84">
        <f t="shared" si="287"/>
        <v>0.01352082206598161</v>
      </c>
      <c r="M380" s="67">
        <f t="shared" si="288"/>
        <v>406.25</v>
      </c>
      <c r="V380" s="1">
        <v>42023</v>
      </c>
      <c r="W380" s="46">
        <v>406.25</v>
      </c>
      <c r="X380" s="46">
        <f t="shared" si="238"/>
        <v>20439.90060000002</v>
      </c>
    </row>
    <row r="381" spans="1:24" ht="12.75">
      <c r="A381" s="1">
        <v>42024</v>
      </c>
      <c r="B381" s="69" t="s">
        <v>49</v>
      </c>
      <c r="C381" s="79" t="s">
        <v>42</v>
      </c>
      <c r="D381" s="80">
        <v>2100</v>
      </c>
      <c r="E381" s="81">
        <v>12.18</v>
      </c>
      <c r="F381" s="82">
        <v>42024</v>
      </c>
      <c r="G381" s="81">
        <v>12.16</v>
      </c>
      <c r="H381" s="81">
        <f t="shared" si="279"/>
        <v>25578</v>
      </c>
      <c r="I381" s="81">
        <f t="shared" si="280"/>
        <v>25536</v>
      </c>
      <c r="J381" s="83">
        <f aca="true" t="shared" si="289" ref="J381:J386">IF(F381&gt;0,F381-A381,0)</f>
        <v>0</v>
      </c>
      <c r="K381" s="80">
        <f aca="true" t="shared" si="290" ref="K381:K386">H381*J381</f>
        <v>0</v>
      </c>
      <c r="L381" s="84">
        <f aca="true" t="shared" si="291" ref="L381:L386">IF(F381&gt;0,IF(LEFT(UPPER(C381))="S",(H381-I381)/H381,(I381-H381)/H381),0)</f>
        <v>-0.0016420361247947454</v>
      </c>
      <c r="M381" s="67">
        <f aca="true" t="shared" si="292" ref="M381:M386">(H381*L381)</f>
        <v>-42</v>
      </c>
      <c r="V381" s="1">
        <v>42024</v>
      </c>
      <c r="W381" s="46">
        <v>-42</v>
      </c>
      <c r="X381" s="46">
        <f t="shared" si="238"/>
        <v>20397.90060000002</v>
      </c>
    </row>
    <row r="382" spans="1:24" ht="12.75">
      <c r="A382" s="1">
        <v>42025</v>
      </c>
      <c r="B382" s="69" t="s">
        <v>39</v>
      </c>
      <c r="C382" s="79" t="s">
        <v>42</v>
      </c>
      <c r="D382" s="80">
        <v>2600</v>
      </c>
      <c r="E382" s="85">
        <v>7.2463</v>
      </c>
      <c r="F382" s="82">
        <v>42025</v>
      </c>
      <c r="G382" s="81">
        <v>7.64</v>
      </c>
      <c r="H382" s="81">
        <f t="shared" si="279"/>
        <v>18840.38</v>
      </c>
      <c r="I382" s="81">
        <f t="shared" si="280"/>
        <v>19864</v>
      </c>
      <c r="J382" s="83">
        <f t="shared" si="289"/>
        <v>0</v>
      </c>
      <c r="K382" s="80">
        <f t="shared" si="290"/>
        <v>0</v>
      </c>
      <c r="L382" s="84">
        <f t="shared" si="291"/>
        <v>0.054331175910464595</v>
      </c>
      <c r="M382" s="67">
        <f t="shared" si="292"/>
        <v>1023.619999999999</v>
      </c>
      <c r="V382" s="1">
        <v>42025</v>
      </c>
      <c r="W382" s="46">
        <v>1023.619999999999</v>
      </c>
      <c r="X382" s="46">
        <f t="shared" si="238"/>
        <v>21421.520600000018</v>
      </c>
    </row>
    <row r="383" spans="1:24" ht="12.75">
      <c r="A383" s="1">
        <v>42026</v>
      </c>
      <c r="B383" s="69" t="s">
        <v>84</v>
      </c>
      <c r="C383" s="79" t="s">
        <v>42</v>
      </c>
      <c r="D383" s="80">
        <v>39500</v>
      </c>
      <c r="E383" s="85">
        <v>0.5065</v>
      </c>
      <c r="F383" s="82">
        <v>42026</v>
      </c>
      <c r="G383" s="85">
        <v>0.5046</v>
      </c>
      <c r="H383" s="81">
        <f t="shared" si="279"/>
        <v>20006.749999999996</v>
      </c>
      <c r="I383" s="81">
        <f t="shared" si="280"/>
        <v>19931.7</v>
      </c>
      <c r="J383" s="83">
        <f t="shared" si="289"/>
        <v>0</v>
      </c>
      <c r="K383" s="80">
        <f t="shared" si="290"/>
        <v>0</v>
      </c>
      <c r="L383" s="84">
        <f t="shared" si="291"/>
        <v>-0.0037512339585387758</v>
      </c>
      <c r="M383" s="67">
        <f t="shared" si="292"/>
        <v>-75.04999999999563</v>
      </c>
      <c r="V383" s="1">
        <v>42026</v>
      </c>
      <c r="W383" s="46">
        <v>-75.04999999999563</v>
      </c>
      <c r="X383" s="46">
        <f t="shared" si="238"/>
        <v>21346.470600000022</v>
      </c>
    </row>
    <row r="384" spans="1:24" ht="12.75">
      <c r="A384" s="1">
        <v>42027</v>
      </c>
      <c r="B384" s="69" t="s">
        <v>56</v>
      </c>
      <c r="C384" s="79" t="s">
        <v>42</v>
      </c>
      <c r="D384" s="80">
        <v>1500</v>
      </c>
      <c r="E384" s="81">
        <v>18.58</v>
      </c>
      <c r="F384" s="82">
        <v>42027</v>
      </c>
      <c r="G384" s="85">
        <v>18.3813</v>
      </c>
      <c r="H384" s="81">
        <f t="shared" si="279"/>
        <v>27869.999999999996</v>
      </c>
      <c r="I384" s="81">
        <f t="shared" si="280"/>
        <v>27571.95</v>
      </c>
      <c r="J384" s="83">
        <f t="shared" si="289"/>
        <v>0</v>
      </c>
      <c r="K384" s="80">
        <f t="shared" si="290"/>
        <v>0</v>
      </c>
      <c r="L384" s="84">
        <f t="shared" si="291"/>
        <v>-0.010694294940796401</v>
      </c>
      <c r="M384" s="67">
        <f t="shared" si="292"/>
        <v>-298.04999999999563</v>
      </c>
      <c r="V384" s="1">
        <v>42027</v>
      </c>
      <c r="W384" s="46">
        <v>-298.04999999999563</v>
      </c>
      <c r="X384" s="46">
        <f t="shared" si="238"/>
        <v>21048.420600000027</v>
      </c>
    </row>
    <row r="385" spans="1:24" ht="12.75">
      <c r="A385" s="1">
        <v>42030</v>
      </c>
      <c r="B385" s="69" t="s">
        <v>61</v>
      </c>
      <c r="C385" s="79" t="s">
        <v>42</v>
      </c>
      <c r="D385" s="80">
        <v>650</v>
      </c>
      <c r="E385" s="81">
        <v>51.5</v>
      </c>
      <c r="F385" s="82">
        <v>42030</v>
      </c>
      <c r="G385" s="81">
        <v>52</v>
      </c>
      <c r="H385" s="81">
        <f t="shared" si="279"/>
        <v>33475</v>
      </c>
      <c r="I385" s="81">
        <f aca="true" t="shared" si="293" ref="I385:I391">IF(F385&gt;0,G385*D385,0)</f>
        <v>33800</v>
      </c>
      <c r="J385" s="83">
        <f t="shared" si="289"/>
        <v>0</v>
      </c>
      <c r="K385" s="80">
        <f t="shared" si="290"/>
        <v>0</v>
      </c>
      <c r="L385" s="84">
        <f t="shared" si="291"/>
        <v>0.009708737864077669</v>
      </c>
      <c r="M385" s="67">
        <f t="shared" si="292"/>
        <v>325</v>
      </c>
      <c r="V385" s="1">
        <v>42030</v>
      </c>
      <c r="W385" s="46">
        <v>325</v>
      </c>
      <c r="X385" s="46">
        <f t="shared" si="238"/>
        <v>21373.420600000027</v>
      </c>
    </row>
    <row r="386" spans="1:24" ht="12.75">
      <c r="A386" s="1">
        <v>42031</v>
      </c>
      <c r="B386" s="69" t="s">
        <v>56</v>
      </c>
      <c r="C386" s="79" t="s">
        <v>42</v>
      </c>
      <c r="D386" s="80">
        <v>2700</v>
      </c>
      <c r="E386" s="81">
        <v>18.38</v>
      </c>
      <c r="F386" s="82">
        <v>42031</v>
      </c>
      <c r="G386" s="81">
        <v>18.5</v>
      </c>
      <c r="H386" s="81">
        <f t="shared" si="279"/>
        <v>49626</v>
      </c>
      <c r="I386" s="81">
        <f t="shared" si="293"/>
        <v>49950</v>
      </c>
      <c r="J386" s="83">
        <f t="shared" si="289"/>
        <v>0</v>
      </c>
      <c r="K386" s="80">
        <f t="shared" si="290"/>
        <v>0</v>
      </c>
      <c r="L386" s="84">
        <f t="shared" si="291"/>
        <v>0.006528835690968444</v>
      </c>
      <c r="M386" s="67">
        <f t="shared" si="292"/>
        <v>324</v>
      </c>
      <c r="V386" s="1">
        <v>42031</v>
      </c>
      <c r="W386" s="46">
        <v>324</v>
      </c>
      <c r="X386" s="46">
        <f t="shared" si="238"/>
        <v>21697.420600000027</v>
      </c>
    </row>
    <row r="387" spans="1:24" ht="12.75">
      <c r="A387" s="1">
        <v>42032</v>
      </c>
      <c r="B387" s="69" t="s">
        <v>62</v>
      </c>
      <c r="C387" s="79" t="s">
        <v>42</v>
      </c>
      <c r="D387" s="80">
        <v>40000</v>
      </c>
      <c r="E387" s="86">
        <v>1.024</v>
      </c>
      <c r="F387" s="82">
        <v>42032</v>
      </c>
      <c r="G387" s="86">
        <v>1.015</v>
      </c>
      <c r="H387" s="81">
        <f t="shared" si="279"/>
        <v>40960</v>
      </c>
      <c r="I387" s="81">
        <f t="shared" si="293"/>
        <v>40599.99999999999</v>
      </c>
      <c r="J387" s="83">
        <f aca="true" t="shared" si="294" ref="J387:J392">IF(F387&gt;0,F387-A387,0)</f>
        <v>0</v>
      </c>
      <c r="K387" s="80">
        <f aca="true" t="shared" si="295" ref="K387:K392">H387*J387</f>
        <v>0</v>
      </c>
      <c r="L387" s="84">
        <f aca="true" t="shared" si="296" ref="L387:L392">IF(F387&gt;0,IF(LEFT(UPPER(C387))="S",(H387-I387)/H387,(I387-H387)/H387),0)</f>
        <v>-0.008789062500000177</v>
      </c>
      <c r="M387" s="67">
        <f aca="true" t="shared" si="297" ref="M387:M392">(H387*L387)</f>
        <v>-360.0000000000073</v>
      </c>
      <c r="V387" s="1">
        <v>42032</v>
      </c>
      <c r="W387" s="46">
        <v>-360.0000000000073</v>
      </c>
      <c r="X387" s="46">
        <f t="shared" si="238"/>
        <v>21337.42060000002</v>
      </c>
    </row>
    <row r="388" spans="1:24" ht="12.75">
      <c r="A388" s="1">
        <v>42033</v>
      </c>
      <c r="B388" s="69" t="s">
        <v>65</v>
      </c>
      <c r="C388" s="79" t="s">
        <v>42</v>
      </c>
      <c r="D388" s="80">
        <v>2300</v>
      </c>
      <c r="E388" s="81">
        <v>9.36</v>
      </c>
      <c r="F388" s="82">
        <v>42033</v>
      </c>
      <c r="G388" s="81">
        <v>9.58</v>
      </c>
      <c r="H388" s="81">
        <f t="shared" si="279"/>
        <v>21528</v>
      </c>
      <c r="I388" s="81">
        <f t="shared" si="293"/>
        <v>22034</v>
      </c>
      <c r="J388" s="83">
        <f t="shared" si="294"/>
        <v>0</v>
      </c>
      <c r="K388" s="80">
        <f t="shared" si="295"/>
        <v>0</v>
      </c>
      <c r="L388" s="84">
        <f t="shared" si="296"/>
        <v>0.023504273504273504</v>
      </c>
      <c r="M388" s="67">
        <f t="shared" si="297"/>
        <v>506</v>
      </c>
      <c r="V388" s="1">
        <v>42033</v>
      </c>
      <c r="W388" s="46">
        <v>506</v>
      </c>
      <c r="X388" s="46">
        <f t="shared" si="238"/>
        <v>21843.42060000002</v>
      </c>
    </row>
    <row r="389" spans="1:24" ht="12.75">
      <c r="A389" s="1">
        <v>42034</v>
      </c>
      <c r="B389" s="69" t="s">
        <v>84</v>
      </c>
      <c r="C389" s="79" t="s">
        <v>42</v>
      </c>
      <c r="D389" s="80">
        <v>60000</v>
      </c>
      <c r="E389" s="85">
        <v>0.4054</v>
      </c>
      <c r="F389" s="82">
        <v>42034</v>
      </c>
      <c r="G389" s="86">
        <v>0.401</v>
      </c>
      <c r="H389" s="81">
        <f t="shared" si="279"/>
        <v>24324</v>
      </c>
      <c r="I389" s="81">
        <f t="shared" si="293"/>
        <v>24060</v>
      </c>
      <c r="J389" s="83">
        <f t="shared" si="294"/>
        <v>0</v>
      </c>
      <c r="K389" s="80">
        <f t="shared" si="295"/>
        <v>0</v>
      </c>
      <c r="L389" s="84">
        <f t="shared" si="296"/>
        <v>-0.010853478046373951</v>
      </c>
      <c r="M389" s="67">
        <f t="shared" si="297"/>
        <v>-264</v>
      </c>
      <c r="V389" s="1">
        <v>42034</v>
      </c>
      <c r="W389" s="46">
        <v>-264</v>
      </c>
      <c r="X389" s="46">
        <f t="shared" si="238"/>
        <v>21579.42060000002</v>
      </c>
    </row>
    <row r="390" spans="1:24" ht="12.75">
      <c r="A390" s="1">
        <v>42037</v>
      </c>
      <c r="B390" s="69" t="s">
        <v>94</v>
      </c>
      <c r="C390" s="79" t="s">
        <v>42</v>
      </c>
      <c r="D390" s="80">
        <v>2500</v>
      </c>
      <c r="E390" s="81">
        <v>11.77</v>
      </c>
      <c r="F390" s="82">
        <v>42037</v>
      </c>
      <c r="G390" s="81">
        <v>11.65</v>
      </c>
      <c r="H390" s="81">
        <f t="shared" si="279"/>
        <v>29425</v>
      </c>
      <c r="I390" s="81">
        <f t="shared" si="293"/>
        <v>29125</v>
      </c>
      <c r="J390" s="83">
        <f t="shared" si="294"/>
        <v>0</v>
      </c>
      <c r="K390" s="80">
        <f t="shared" si="295"/>
        <v>0</v>
      </c>
      <c r="L390" s="84">
        <f t="shared" si="296"/>
        <v>-0.010195412064570943</v>
      </c>
      <c r="M390" s="67">
        <f t="shared" si="297"/>
        <v>-300</v>
      </c>
      <c r="V390" s="1">
        <v>42037</v>
      </c>
      <c r="W390" s="46">
        <v>-300</v>
      </c>
      <c r="X390" s="46">
        <f t="shared" si="238"/>
        <v>21279.42060000002</v>
      </c>
    </row>
    <row r="391" spans="1:24" ht="12.75">
      <c r="A391" s="1">
        <v>42038</v>
      </c>
      <c r="B391" s="69" t="s">
        <v>39</v>
      </c>
      <c r="C391" s="79" t="s">
        <v>46</v>
      </c>
      <c r="D391" s="80">
        <v>4000</v>
      </c>
      <c r="E391" s="86">
        <v>8.725</v>
      </c>
      <c r="F391" s="82">
        <v>42038</v>
      </c>
      <c r="G391" s="81">
        <v>8.77</v>
      </c>
      <c r="H391" s="81">
        <f t="shared" si="279"/>
        <v>34900</v>
      </c>
      <c r="I391" s="81">
        <f t="shared" si="293"/>
        <v>35080</v>
      </c>
      <c r="J391" s="83">
        <f t="shared" si="294"/>
        <v>0</v>
      </c>
      <c r="K391" s="80">
        <f t="shared" si="295"/>
        <v>0</v>
      </c>
      <c r="L391" s="84">
        <f t="shared" si="296"/>
        <v>-0.005157593123209169</v>
      </c>
      <c r="M391" s="67">
        <f t="shared" si="297"/>
        <v>-180</v>
      </c>
      <c r="V391" s="1">
        <v>42038</v>
      </c>
      <c r="W391" s="46">
        <v>-180</v>
      </c>
      <c r="X391" s="46">
        <f t="shared" si="238"/>
        <v>21099.42060000002</v>
      </c>
    </row>
    <row r="392" spans="1:24" ht="12.75">
      <c r="A392" s="1">
        <v>42039</v>
      </c>
      <c r="B392" s="69" t="s">
        <v>52</v>
      </c>
      <c r="C392" s="79" t="s">
        <v>42</v>
      </c>
      <c r="D392" s="80">
        <v>6800</v>
      </c>
      <c r="E392" s="86">
        <v>4.098</v>
      </c>
      <c r="F392" s="82">
        <v>42039</v>
      </c>
      <c r="G392" s="86">
        <v>4.158</v>
      </c>
      <c r="H392" s="81">
        <f aca="true" t="shared" si="298" ref="H392:H403">E392*D392</f>
        <v>27866.399999999998</v>
      </c>
      <c r="I392" s="81">
        <f aca="true" t="shared" si="299" ref="I392:I403">IF(F392&gt;0,G392*D392,0)</f>
        <v>28274.4</v>
      </c>
      <c r="J392" s="83">
        <f t="shared" si="294"/>
        <v>0</v>
      </c>
      <c r="K392" s="80">
        <f t="shared" si="295"/>
        <v>0</v>
      </c>
      <c r="L392" s="84">
        <f t="shared" si="296"/>
        <v>0.01464128843338227</v>
      </c>
      <c r="M392" s="67">
        <f t="shared" si="297"/>
        <v>408.00000000000364</v>
      </c>
      <c r="V392" s="1">
        <v>42039</v>
      </c>
      <c r="W392" s="46">
        <v>408.00000000000364</v>
      </c>
      <c r="X392" s="46">
        <f t="shared" si="238"/>
        <v>21507.420600000023</v>
      </c>
    </row>
    <row r="393" spans="1:24" ht="12.75">
      <c r="A393" s="1">
        <v>42040</v>
      </c>
      <c r="B393" s="69" t="s">
        <v>65</v>
      </c>
      <c r="C393" s="79" t="s">
        <v>42</v>
      </c>
      <c r="D393" s="80">
        <v>2000</v>
      </c>
      <c r="E393" s="81">
        <v>9.98</v>
      </c>
      <c r="F393" s="82">
        <v>42040</v>
      </c>
      <c r="G393" s="81">
        <v>10.07</v>
      </c>
      <c r="H393" s="81">
        <f t="shared" si="298"/>
        <v>19960</v>
      </c>
      <c r="I393" s="81">
        <f t="shared" si="299"/>
        <v>20140</v>
      </c>
      <c r="J393" s="83">
        <f aca="true" t="shared" si="300" ref="J393:J399">IF(F393&gt;0,F393-A393,0)</f>
        <v>0</v>
      </c>
      <c r="K393" s="80">
        <f aca="true" t="shared" si="301" ref="K393:K399">H393*J393</f>
        <v>0</v>
      </c>
      <c r="L393" s="84">
        <f aca="true" t="shared" si="302" ref="L393:L399">IF(F393&gt;0,IF(LEFT(UPPER(C393))="S",(H393-I393)/H393,(I393-H393)/H393),0)</f>
        <v>0.009018036072144289</v>
      </c>
      <c r="M393" s="67">
        <f aca="true" t="shared" si="303" ref="M393:M399">(H393*L393)</f>
        <v>180</v>
      </c>
      <c r="V393" s="1">
        <v>42040</v>
      </c>
      <c r="W393" s="46">
        <v>180</v>
      </c>
      <c r="X393" s="46">
        <f aca="true" t="shared" si="304" ref="X393:X471">IF(W393=0,0,X392+W393)</f>
        <v>21687.420600000023</v>
      </c>
    </row>
    <row r="394" spans="1:24" ht="12.75">
      <c r="A394" s="1">
        <v>42041</v>
      </c>
      <c r="B394" s="69" t="s">
        <v>83</v>
      </c>
      <c r="C394" s="79" t="s">
        <v>42</v>
      </c>
      <c r="D394" s="80">
        <v>3300</v>
      </c>
      <c r="E394" s="86">
        <v>6.875</v>
      </c>
      <c r="F394" s="82">
        <v>42041</v>
      </c>
      <c r="G394" s="86">
        <v>6.825</v>
      </c>
      <c r="H394" s="81">
        <f t="shared" si="298"/>
        <v>22687.5</v>
      </c>
      <c r="I394" s="81">
        <f t="shared" si="299"/>
        <v>22522.5</v>
      </c>
      <c r="J394" s="83">
        <f t="shared" si="300"/>
        <v>0</v>
      </c>
      <c r="K394" s="80">
        <f t="shared" si="301"/>
        <v>0</v>
      </c>
      <c r="L394" s="84">
        <f t="shared" si="302"/>
        <v>-0.007272727272727273</v>
      </c>
      <c r="M394" s="67">
        <f t="shared" si="303"/>
        <v>-165</v>
      </c>
      <c r="V394" s="1">
        <v>42041</v>
      </c>
      <c r="W394" s="46">
        <v>-165</v>
      </c>
      <c r="X394" s="46">
        <f t="shared" si="304"/>
        <v>21522.420600000023</v>
      </c>
    </row>
    <row r="395" spans="1:24" ht="12.75">
      <c r="A395" s="1">
        <v>42044</v>
      </c>
      <c r="B395" s="69" t="s">
        <v>39</v>
      </c>
      <c r="C395" s="79" t="s">
        <v>42</v>
      </c>
      <c r="D395" s="80">
        <v>2000</v>
      </c>
      <c r="E395" s="86">
        <v>8.905</v>
      </c>
      <c r="F395" s="82">
        <v>42044</v>
      </c>
      <c r="G395" s="86">
        <v>8.995</v>
      </c>
      <c r="H395" s="81">
        <f t="shared" si="298"/>
        <v>17810</v>
      </c>
      <c r="I395" s="81">
        <f t="shared" si="299"/>
        <v>17990</v>
      </c>
      <c r="J395" s="83">
        <f t="shared" si="300"/>
        <v>0</v>
      </c>
      <c r="K395" s="80">
        <f t="shared" si="301"/>
        <v>0</v>
      </c>
      <c r="L395" s="84">
        <f t="shared" si="302"/>
        <v>0.010106681639528355</v>
      </c>
      <c r="M395" s="67">
        <f t="shared" si="303"/>
        <v>180</v>
      </c>
      <c r="V395" s="1">
        <v>42044</v>
      </c>
      <c r="W395" s="46">
        <v>180</v>
      </c>
      <c r="X395" s="46">
        <f t="shared" si="304"/>
        <v>21702.420600000023</v>
      </c>
    </row>
    <row r="396" spans="1:24" ht="12.75">
      <c r="A396" s="1">
        <v>42045</v>
      </c>
      <c r="B396" s="69" t="s">
        <v>39</v>
      </c>
      <c r="C396" s="79" t="s">
        <v>46</v>
      </c>
      <c r="D396" s="80">
        <v>1800</v>
      </c>
      <c r="E396" s="81">
        <v>9</v>
      </c>
      <c r="F396" s="82">
        <v>42045</v>
      </c>
      <c r="G396" s="81">
        <v>8.86</v>
      </c>
      <c r="H396" s="81">
        <f t="shared" si="298"/>
        <v>16200</v>
      </c>
      <c r="I396" s="81">
        <f t="shared" si="299"/>
        <v>15947.999999999998</v>
      </c>
      <c r="J396" s="83">
        <f t="shared" si="300"/>
        <v>0</v>
      </c>
      <c r="K396" s="80">
        <f t="shared" si="301"/>
        <v>0</v>
      </c>
      <c r="L396" s="84">
        <f t="shared" si="302"/>
        <v>0.015555555555555668</v>
      </c>
      <c r="M396" s="67">
        <f t="shared" si="303"/>
        <v>252.00000000000182</v>
      </c>
      <c r="V396" s="1">
        <v>42045</v>
      </c>
      <c r="W396" s="46">
        <v>252.00000000000182</v>
      </c>
      <c r="X396" s="46">
        <f t="shared" si="304"/>
        <v>21954.420600000027</v>
      </c>
    </row>
    <row r="397" spans="1:24" ht="12.75">
      <c r="A397" s="1">
        <v>42046</v>
      </c>
      <c r="B397" s="69" t="s">
        <v>52</v>
      </c>
      <c r="C397" s="79" t="s">
        <v>42</v>
      </c>
      <c r="D397" s="80">
        <v>6000</v>
      </c>
      <c r="E397" s="86">
        <v>4.174</v>
      </c>
      <c r="F397" s="82">
        <v>42046</v>
      </c>
      <c r="G397" s="81">
        <v>4.2</v>
      </c>
      <c r="H397" s="81">
        <f t="shared" si="298"/>
        <v>25044.000000000004</v>
      </c>
      <c r="I397" s="81">
        <f t="shared" si="299"/>
        <v>25200</v>
      </c>
      <c r="J397" s="83">
        <f t="shared" si="300"/>
        <v>0</v>
      </c>
      <c r="K397" s="80">
        <f t="shared" si="301"/>
        <v>0</v>
      </c>
      <c r="L397" s="84">
        <f t="shared" si="302"/>
        <v>0.00622903689506454</v>
      </c>
      <c r="M397" s="67">
        <f t="shared" si="303"/>
        <v>155.99999999999636</v>
      </c>
      <c r="V397" s="1">
        <v>42046</v>
      </c>
      <c r="W397" s="46">
        <v>155.99999999999636</v>
      </c>
      <c r="X397" s="46">
        <f t="shared" si="304"/>
        <v>22110.420600000023</v>
      </c>
    </row>
    <row r="398" spans="1:24" ht="12.75">
      <c r="A398" s="1">
        <v>42048</v>
      </c>
      <c r="B398" s="69" t="s">
        <v>94</v>
      </c>
      <c r="C398" s="79" t="s">
        <v>46</v>
      </c>
      <c r="D398" s="80">
        <v>2500</v>
      </c>
      <c r="E398" s="81">
        <v>12.73</v>
      </c>
      <c r="F398" s="82">
        <v>42048</v>
      </c>
      <c r="G398" s="81">
        <v>12.71</v>
      </c>
      <c r="H398" s="81">
        <f t="shared" si="298"/>
        <v>31825</v>
      </c>
      <c r="I398" s="81">
        <f t="shared" si="299"/>
        <v>31775.000000000004</v>
      </c>
      <c r="J398" s="83">
        <f t="shared" si="300"/>
        <v>0</v>
      </c>
      <c r="K398" s="80">
        <f t="shared" si="301"/>
        <v>0</v>
      </c>
      <c r="L398" s="84">
        <f t="shared" si="302"/>
        <v>0.001571091908876555</v>
      </c>
      <c r="M398" s="67">
        <f t="shared" si="303"/>
        <v>49.99999999999636</v>
      </c>
      <c r="V398" s="1">
        <v>42048</v>
      </c>
      <c r="W398" s="46">
        <v>49.99999999999636</v>
      </c>
      <c r="X398" s="46">
        <f t="shared" si="304"/>
        <v>22160.42060000002</v>
      </c>
    </row>
    <row r="399" spans="1:24" ht="12.75">
      <c r="A399" s="1">
        <v>42051</v>
      </c>
      <c r="B399" s="69" t="s">
        <v>83</v>
      </c>
      <c r="C399" s="79" t="s">
        <v>42</v>
      </c>
      <c r="D399" s="80">
        <v>3400</v>
      </c>
      <c r="E399" s="86">
        <v>7.165</v>
      </c>
      <c r="F399" s="82">
        <v>42051</v>
      </c>
      <c r="G399" s="81">
        <v>7.26</v>
      </c>
      <c r="H399" s="81">
        <f t="shared" si="298"/>
        <v>24361</v>
      </c>
      <c r="I399" s="81">
        <f t="shared" si="299"/>
        <v>24684</v>
      </c>
      <c r="J399" s="83">
        <f t="shared" si="300"/>
        <v>0</v>
      </c>
      <c r="K399" s="80">
        <f t="shared" si="301"/>
        <v>0</v>
      </c>
      <c r="L399" s="84">
        <f t="shared" si="302"/>
        <v>0.013258897418004187</v>
      </c>
      <c r="M399" s="67">
        <f t="shared" si="303"/>
        <v>323</v>
      </c>
      <c r="V399" s="1">
        <v>42051</v>
      </c>
      <c r="W399" s="46">
        <v>323</v>
      </c>
      <c r="X399" s="46">
        <f t="shared" si="304"/>
        <v>22483.42060000002</v>
      </c>
    </row>
    <row r="400" spans="1:24" ht="12.75">
      <c r="A400" s="1">
        <v>42052</v>
      </c>
      <c r="B400" s="69" t="s">
        <v>88</v>
      </c>
      <c r="C400" s="79" t="s">
        <v>42</v>
      </c>
      <c r="D400" s="80">
        <v>3500</v>
      </c>
      <c r="E400" s="81">
        <v>8.04</v>
      </c>
      <c r="F400" s="82">
        <v>42052</v>
      </c>
      <c r="G400" s="86">
        <v>7.995</v>
      </c>
      <c r="H400" s="81">
        <f t="shared" si="298"/>
        <v>28139.999999999996</v>
      </c>
      <c r="I400" s="81">
        <f t="shared" si="299"/>
        <v>27982.5</v>
      </c>
      <c r="J400" s="83">
        <f aca="true" t="shared" si="305" ref="J400:J405">IF(F400&gt;0,F400-A400,0)</f>
        <v>0</v>
      </c>
      <c r="K400" s="80">
        <f aca="true" t="shared" si="306" ref="K400:K405">H400*J400</f>
        <v>0</v>
      </c>
      <c r="L400" s="84">
        <f aca="true" t="shared" si="307" ref="L400:L405">IF(F400&gt;0,IF(LEFT(UPPER(C400))="S",(H400-I400)/H400,(I400-H400)/H400),0)</f>
        <v>-0.005597014925373006</v>
      </c>
      <c r="M400" s="67">
        <f aca="true" t="shared" si="308" ref="M400:M405">(H400*L400)</f>
        <v>-157.49999999999636</v>
      </c>
      <c r="V400" s="1">
        <v>42052</v>
      </c>
      <c r="W400" s="46">
        <v>-157.49999999999636</v>
      </c>
      <c r="X400" s="46">
        <f t="shared" si="304"/>
        <v>22325.920600000023</v>
      </c>
    </row>
    <row r="401" spans="1:24" ht="12.75">
      <c r="A401" s="1">
        <v>42053</v>
      </c>
      <c r="B401" s="69" t="s">
        <v>43</v>
      </c>
      <c r="C401" s="79" t="s">
        <v>46</v>
      </c>
      <c r="D401" s="80">
        <v>1650</v>
      </c>
      <c r="E401" s="81">
        <v>16.21</v>
      </c>
      <c r="F401" s="82">
        <v>42053</v>
      </c>
      <c r="G401" s="81">
        <v>16.21</v>
      </c>
      <c r="H401" s="81">
        <f t="shared" si="298"/>
        <v>26746.5</v>
      </c>
      <c r="I401" s="81">
        <f t="shared" si="299"/>
        <v>26746.5</v>
      </c>
      <c r="J401" s="83">
        <f t="shared" si="305"/>
        <v>0</v>
      </c>
      <c r="K401" s="80">
        <f t="shared" si="306"/>
        <v>0</v>
      </c>
      <c r="L401" s="84">
        <f t="shared" si="307"/>
        <v>0</v>
      </c>
      <c r="M401" s="67">
        <f t="shared" si="308"/>
        <v>0</v>
      </c>
      <c r="V401" s="1">
        <v>42053</v>
      </c>
      <c r="W401" s="46">
        <v>0</v>
      </c>
      <c r="X401" s="46">
        <v>22325.92</v>
      </c>
    </row>
    <row r="402" spans="1:24" ht="12.75">
      <c r="A402" s="1">
        <v>42054</v>
      </c>
      <c r="B402" s="69" t="s">
        <v>83</v>
      </c>
      <c r="C402" s="79" t="s">
        <v>42</v>
      </c>
      <c r="D402" s="80">
        <v>6400</v>
      </c>
      <c r="E402" s="86">
        <v>7.505</v>
      </c>
      <c r="F402" s="82">
        <v>42054</v>
      </c>
      <c r="G402" s="86">
        <v>7.605</v>
      </c>
      <c r="H402" s="81">
        <f t="shared" si="298"/>
        <v>48032</v>
      </c>
      <c r="I402" s="81">
        <f t="shared" si="299"/>
        <v>48672</v>
      </c>
      <c r="J402" s="83">
        <f t="shared" si="305"/>
        <v>0</v>
      </c>
      <c r="K402" s="80">
        <f t="shared" si="306"/>
        <v>0</v>
      </c>
      <c r="L402" s="84">
        <f t="shared" si="307"/>
        <v>0.013324450366422385</v>
      </c>
      <c r="M402" s="67">
        <f t="shared" si="308"/>
        <v>640</v>
      </c>
      <c r="V402" s="1">
        <v>42054</v>
      </c>
      <c r="W402" s="46">
        <v>640</v>
      </c>
      <c r="X402" s="46">
        <f t="shared" si="304"/>
        <v>22965.92</v>
      </c>
    </row>
    <row r="403" spans="1:24" ht="12.75">
      <c r="A403" s="1">
        <v>42055</v>
      </c>
      <c r="B403" s="69" t="s">
        <v>94</v>
      </c>
      <c r="C403" s="79" t="s">
        <v>46</v>
      </c>
      <c r="D403" s="80">
        <v>2500</v>
      </c>
      <c r="E403" s="85">
        <v>13.3784</v>
      </c>
      <c r="F403" s="82">
        <v>42055</v>
      </c>
      <c r="G403" s="85">
        <v>13.4416</v>
      </c>
      <c r="H403" s="81">
        <f t="shared" si="298"/>
        <v>33446</v>
      </c>
      <c r="I403" s="81">
        <f t="shared" si="299"/>
        <v>33604</v>
      </c>
      <c r="J403" s="83">
        <f t="shared" si="305"/>
        <v>0</v>
      </c>
      <c r="K403" s="80">
        <f t="shared" si="306"/>
        <v>0</v>
      </c>
      <c r="L403" s="84">
        <f t="shared" si="307"/>
        <v>-0.004724032769239969</v>
      </c>
      <c r="M403" s="67">
        <f t="shared" si="308"/>
        <v>-158</v>
      </c>
      <c r="V403" s="1">
        <v>42055</v>
      </c>
      <c r="W403" s="46">
        <v>-158</v>
      </c>
      <c r="X403" s="46">
        <f t="shared" si="304"/>
        <v>22807.92</v>
      </c>
    </row>
    <row r="404" spans="1:24" ht="12.75">
      <c r="A404" s="1">
        <v>42058</v>
      </c>
      <c r="B404" s="69" t="s">
        <v>94</v>
      </c>
      <c r="C404" s="79" t="s">
        <v>42</v>
      </c>
      <c r="D404" s="80">
        <v>1850</v>
      </c>
      <c r="E404" s="81">
        <v>13.71</v>
      </c>
      <c r="F404" s="82">
        <v>42058</v>
      </c>
      <c r="G404" s="81">
        <v>13.67</v>
      </c>
      <c r="H404" s="81">
        <f aca="true" t="shared" si="309" ref="H404:H419">E404*D404</f>
        <v>25363.5</v>
      </c>
      <c r="I404" s="81">
        <f aca="true" t="shared" si="310" ref="I404:I409">IF(F404&gt;0,G404*D404,0)</f>
        <v>25289.5</v>
      </c>
      <c r="J404" s="83">
        <f t="shared" si="305"/>
        <v>0</v>
      </c>
      <c r="K404" s="80">
        <f t="shared" si="306"/>
        <v>0</v>
      </c>
      <c r="L404" s="84">
        <f t="shared" si="307"/>
        <v>-0.0029175784099197666</v>
      </c>
      <c r="M404" s="67">
        <f t="shared" si="308"/>
        <v>-74</v>
      </c>
      <c r="V404" s="1">
        <v>42058</v>
      </c>
      <c r="W404" s="46">
        <v>-74</v>
      </c>
      <c r="X404" s="46">
        <f t="shared" si="304"/>
        <v>22733.92</v>
      </c>
    </row>
    <row r="405" spans="1:24" ht="12.75">
      <c r="A405" s="1">
        <v>42059</v>
      </c>
      <c r="B405" s="69" t="s">
        <v>39</v>
      </c>
      <c r="C405" s="79" t="s">
        <v>42</v>
      </c>
      <c r="D405" s="80">
        <v>1700</v>
      </c>
      <c r="E405" s="81">
        <v>9.14</v>
      </c>
      <c r="F405" s="82">
        <v>42059</v>
      </c>
      <c r="G405" s="81">
        <v>9.31</v>
      </c>
      <c r="H405" s="81">
        <f t="shared" si="309"/>
        <v>15538.000000000002</v>
      </c>
      <c r="I405" s="81">
        <f t="shared" si="310"/>
        <v>15827</v>
      </c>
      <c r="J405" s="83">
        <f t="shared" si="305"/>
        <v>0</v>
      </c>
      <c r="K405" s="80">
        <f t="shared" si="306"/>
        <v>0</v>
      </c>
      <c r="L405" s="84">
        <f t="shared" si="307"/>
        <v>0.018599562363238394</v>
      </c>
      <c r="M405" s="67">
        <f t="shared" si="308"/>
        <v>288.9999999999982</v>
      </c>
      <c r="V405" s="1">
        <v>42059</v>
      </c>
      <c r="W405" s="46">
        <v>288.9999999999982</v>
      </c>
      <c r="X405" s="46">
        <f t="shared" si="304"/>
        <v>23022.92</v>
      </c>
    </row>
    <row r="406" spans="1:24" ht="12.75">
      <c r="A406" s="1">
        <v>42060</v>
      </c>
      <c r="B406" s="69" t="s">
        <v>62</v>
      </c>
      <c r="C406" s="79" t="s">
        <v>42</v>
      </c>
      <c r="D406" s="80">
        <v>25000</v>
      </c>
      <c r="E406" s="86">
        <v>1.026</v>
      </c>
      <c r="F406" s="82">
        <v>42060</v>
      </c>
      <c r="G406" s="86">
        <v>1.036</v>
      </c>
      <c r="H406" s="81">
        <f t="shared" si="309"/>
        <v>25650</v>
      </c>
      <c r="I406" s="81">
        <f t="shared" si="310"/>
        <v>25900</v>
      </c>
      <c r="J406" s="83">
        <f aca="true" t="shared" si="311" ref="J406:J411">IF(F406&gt;0,F406-A406,0)</f>
        <v>0</v>
      </c>
      <c r="K406" s="80">
        <f aca="true" t="shared" si="312" ref="K406:K411">H406*J406</f>
        <v>0</v>
      </c>
      <c r="L406" s="84">
        <f aca="true" t="shared" si="313" ref="L406:L411">IF(F406&gt;0,IF(LEFT(UPPER(C406))="S",(H406-I406)/H406,(I406-H406)/H406),0)</f>
        <v>0.009746588693957114</v>
      </c>
      <c r="M406" s="67">
        <f aca="true" t="shared" si="314" ref="M406:M411">(H406*L406)</f>
        <v>250</v>
      </c>
      <c r="V406" s="1">
        <v>42060</v>
      </c>
      <c r="W406" s="46">
        <v>250</v>
      </c>
      <c r="X406" s="46">
        <f t="shared" si="304"/>
        <v>23272.92</v>
      </c>
    </row>
    <row r="407" spans="1:24" ht="12.75">
      <c r="A407" s="1">
        <v>42061</v>
      </c>
      <c r="B407" s="69" t="s">
        <v>51</v>
      </c>
      <c r="C407" s="79" t="s">
        <v>42</v>
      </c>
      <c r="D407" s="80">
        <v>1400</v>
      </c>
      <c r="E407" s="81">
        <v>17.74</v>
      </c>
      <c r="F407" s="82">
        <v>42061</v>
      </c>
      <c r="G407" s="81">
        <v>17.75</v>
      </c>
      <c r="H407" s="81">
        <f t="shared" si="309"/>
        <v>24835.999999999996</v>
      </c>
      <c r="I407" s="81">
        <f t="shared" si="310"/>
        <v>24850</v>
      </c>
      <c r="J407" s="83">
        <f t="shared" si="311"/>
        <v>0</v>
      </c>
      <c r="K407" s="80">
        <f t="shared" si="312"/>
        <v>0</v>
      </c>
      <c r="L407" s="84">
        <f t="shared" si="313"/>
        <v>0.0005636978579482864</v>
      </c>
      <c r="M407" s="67">
        <f t="shared" si="314"/>
        <v>14.000000000003638</v>
      </c>
      <c r="V407" s="1">
        <v>42061</v>
      </c>
      <c r="W407" s="46">
        <v>14.000000000003638</v>
      </c>
      <c r="X407" s="46">
        <f t="shared" si="304"/>
        <v>23286.920000000002</v>
      </c>
    </row>
    <row r="408" spans="1:24" ht="12.75">
      <c r="A408" s="1">
        <v>42062</v>
      </c>
      <c r="B408" s="69" t="s">
        <v>84</v>
      </c>
      <c r="C408" s="79" t="s">
        <v>42</v>
      </c>
      <c r="D408" s="80">
        <v>30000</v>
      </c>
      <c r="E408" s="81">
        <v>0.61</v>
      </c>
      <c r="F408" s="82">
        <v>42062</v>
      </c>
      <c r="G408" s="86">
        <v>0.616</v>
      </c>
      <c r="H408" s="81">
        <f t="shared" si="309"/>
        <v>18300</v>
      </c>
      <c r="I408" s="81">
        <f t="shared" si="310"/>
        <v>18480</v>
      </c>
      <c r="J408" s="83">
        <f t="shared" si="311"/>
        <v>0</v>
      </c>
      <c r="K408" s="80">
        <f t="shared" si="312"/>
        <v>0</v>
      </c>
      <c r="L408" s="84">
        <f t="shared" si="313"/>
        <v>0.009836065573770493</v>
      </c>
      <c r="M408" s="67">
        <f t="shared" si="314"/>
        <v>180.00000000000003</v>
      </c>
      <c r="V408" s="1">
        <v>42062</v>
      </c>
      <c r="W408" s="46">
        <v>180</v>
      </c>
      <c r="X408" s="46">
        <f t="shared" si="304"/>
        <v>23466.920000000002</v>
      </c>
    </row>
    <row r="409" spans="1:24" ht="12.75">
      <c r="A409" s="1">
        <v>42065</v>
      </c>
      <c r="B409" s="69" t="s">
        <v>52</v>
      </c>
      <c r="C409" s="79" t="s">
        <v>46</v>
      </c>
      <c r="D409" s="80">
        <v>4830</v>
      </c>
      <c r="E409" s="86">
        <v>4.134</v>
      </c>
      <c r="F409" s="82">
        <v>42065</v>
      </c>
      <c r="G409" s="85">
        <v>4.1001</v>
      </c>
      <c r="H409" s="81">
        <f t="shared" si="309"/>
        <v>19967.22</v>
      </c>
      <c r="I409" s="81">
        <f t="shared" si="310"/>
        <v>19803.483</v>
      </c>
      <c r="J409" s="83">
        <f t="shared" si="311"/>
        <v>0</v>
      </c>
      <c r="K409" s="80">
        <f t="shared" si="312"/>
        <v>0</v>
      </c>
      <c r="L409" s="84">
        <f t="shared" si="313"/>
        <v>0.008200290275762023</v>
      </c>
      <c r="M409" s="67">
        <f t="shared" si="314"/>
        <v>163.737000000001</v>
      </c>
      <c r="V409" s="1">
        <v>42065</v>
      </c>
      <c r="W409" s="46">
        <v>163.737000000001</v>
      </c>
      <c r="X409" s="46">
        <f t="shared" si="304"/>
        <v>23630.657000000003</v>
      </c>
    </row>
    <row r="410" spans="1:24" ht="12.75">
      <c r="A410" s="1">
        <v>42066</v>
      </c>
      <c r="B410" s="69" t="s">
        <v>56</v>
      </c>
      <c r="C410" s="79" t="s">
        <v>42</v>
      </c>
      <c r="D410" s="80">
        <v>1620</v>
      </c>
      <c r="E410" s="81">
        <v>18.49</v>
      </c>
      <c r="F410" s="82">
        <v>42066</v>
      </c>
      <c r="G410" s="81">
        <v>18.5</v>
      </c>
      <c r="H410" s="81">
        <f t="shared" si="309"/>
        <v>29953.8</v>
      </c>
      <c r="I410" s="81">
        <f aca="true" t="shared" si="315" ref="I410:I419">IF(F410&gt;0,G410*D410,0)</f>
        <v>29970</v>
      </c>
      <c r="J410" s="83">
        <f t="shared" si="311"/>
        <v>0</v>
      </c>
      <c r="K410" s="80">
        <f t="shared" si="312"/>
        <v>0</v>
      </c>
      <c r="L410" s="84">
        <f t="shared" si="313"/>
        <v>0.0005408328826392888</v>
      </c>
      <c r="M410" s="67">
        <f t="shared" si="314"/>
        <v>16.200000000000728</v>
      </c>
      <c r="V410" s="1">
        <v>42066</v>
      </c>
      <c r="W410" s="46">
        <v>16.200000000000728</v>
      </c>
      <c r="X410" s="46">
        <f t="shared" si="304"/>
        <v>23646.857000000004</v>
      </c>
    </row>
    <row r="411" spans="1:24" ht="12.75">
      <c r="A411" s="1">
        <v>42067</v>
      </c>
      <c r="B411" s="69" t="s">
        <v>97</v>
      </c>
      <c r="C411" s="79" t="s">
        <v>42</v>
      </c>
      <c r="D411" s="80">
        <v>2900</v>
      </c>
      <c r="E411" s="81">
        <v>7.04</v>
      </c>
      <c r="F411" s="82">
        <v>42067</v>
      </c>
      <c r="G411" s="86">
        <v>7.075</v>
      </c>
      <c r="H411" s="81">
        <f t="shared" si="309"/>
        <v>20416</v>
      </c>
      <c r="I411" s="81">
        <f t="shared" si="315"/>
        <v>20517.5</v>
      </c>
      <c r="J411" s="83">
        <f t="shared" si="311"/>
        <v>0</v>
      </c>
      <c r="K411" s="80">
        <f t="shared" si="312"/>
        <v>0</v>
      </c>
      <c r="L411" s="84">
        <f t="shared" si="313"/>
        <v>0.004971590909090909</v>
      </c>
      <c r="M411" s="67">
        <f t="shared" si="314"/>
        <v>101.5</v>
      </c>
      <c r="V411" s="1">
        <v>42067</v>
      </c>
      <c r="W411" s="46">
        <v>101.5</v>
      </c>
      <c r="X411" s="46">
        <f t="shared" si="304"/>
        <v>23748.357000000004</v>
      </c>
    </row>
    <row r="412" spans="1:24" ht="12.75">
      <c r="A412" s="1">
        <v>42068</v>
      </c>
      <c r="B412" s="69" t="s">
        <v>52</v>
      </c>
      <c r="C412" s="79" t="s">
        <v>42</v>
      </c>
      <c r="D412" s="80">
        <v>6000</v>
      </c>
      <c r="E412" s="86">
        <v>4.042</v>
      </c>
      <c r="F412" s="82">
        <v>42068</v>
      </c>
      <c r="G412" s="81">
        <v>4.08</v>
      </c>
      <c r="H412" s="81">
        <f t="shared" si="309"/>
        <v>24252</v>
      </c>
      <c r="I412" s="81">
        <f t="shared" si="315"/>
        <v>24480</v>
      </c>
      <c r="J412" s="83">
        <f aca="true" t="shared" si="316" ref="J412:J417">IF(F412&gt;0,F412-A412,0)</f>
        <v>0</v>
      </c>
      <c r="K412" s="80">
        <f aca="true" t="shared" si="317" ref="K412:K417">H412*J412</f>
        <v>0</v>
      </c>
      <c r="L412" s="84">
        <f aca="true" t="shared" si="318" ref="L412:L417">IF(F412&gt;0,IF(LEFT(UPPER(C412))="S",(H412-I412)/H412,(I412-H412)/H412),0)</f>
        <v>0.009401286491835725</v>
      </c>
      <c r="M412" s="67">
        <f aca="true" t="shared" si="319" ref="M412:M417">(H412*L412)</f>
        <v>228</v>
      </c>
      <c r="V412" s="1">
        <v>42068</v>
      </c>
      <c r="W412" s="46">
        <v>228</v>
      </c>
      <c r="X412" s="46">
        <f t="shared" si="304"/>
        <v>23976.357000000004</v>
      </c>
    </row>
    <row r="413" spans="1:24" ht="12.75">
      <c r="A413" s="1">
        <v>42069</v>
      </c>
      <c r="B413" s="69" t="s">
        <v>39</v>
      </c>
      <c r="C413" s="79" t="s">
        <v>42</v>
      </c>
      <c r="D413" s="80">
        <v>4400</v>
      </c>
      <c r="E413" s="81">
        <v>9.27</v>
      </c>
      <c r="F413" s="82">
        <v>42069</v>
      </c>
      <c r="G413" s="81">
        <v>9.28</v>
      </c>
      <c r="H413" s="81">
        <f t="shared" si="309"/>
        <v>40788</v>
      </c>
      <c r="I413" s="81">
        <f t="shared" si="315"/>
        <v>40832</v>
      </c>
      <c r="J413" s="83">
        <f t="shared" si="316"/>
        <v>0</v>
      </c>
      <c r="K413" s="80">
        <f t="shared" si="317"/>
        <v>0</v>
      </c>
      <c r="L413" s="84">
        <f t="shared" si="318"/>
        <v>0.0010787486515641855</v>
      </c>
      <c r="M413" s="67">
        <f t="shared" si="319"/>
        <v>43.99999999999999</v>
      </c>
      <c r="V413" s="1">
        <v>42069</v>
      </c>
      <c r="W413" s="46">
        <v>44</v>
      </c>
      <c r="X413" s="46">
        <f t="shared" si="304"/>
        <v>24020.357000000004</v>
      </c>
    </row>
    <row r="414" spans="1:24" ht="12.75">
      <c r="A414" s="1">
        <v>42072</v>
      </c>
      <c r="B414" s="69" t="s">
        <v>56</v>
      </c>
      <c r="C414" s="79" t="s">
        <v>42</v>
      </c>
      <c r="D414" s="80">
        <v>1850</v>
      </c>
      <c r="E414" s="81">
        <v>18.78</v>
      </c>
      <c r="F414" s="82">
        <v>42072</v>
      </c>
      <c r="G414" s="81">
        <v>18.93</v>
      </c>
      <c r="H414" s="81">
        <f t="shared" si="309"/>
        <v>34743</v>
      </c>
      <c r="I414" s="81">
        <f t="shared" si="315"/>
        <v>35020.5</v>
      </c>
      <c r="J414" s="83">
        <f t="shared" si="316"/>
        <v>0</v>
      </c>
      <c r="K414" s="80">
        <f t="shared" si="317"/>
        <v>0</v>
      </c>
      <c r="L414" s="84">
        <f t="shared" si="318"/>
        <v>0.007987220447284345</v>
      </c>
      <c r="M414" s="67">
        <f t="shared" si="319"/>
        <v>277.5</v>
      </c>
      <c r="V414" s="1">
        <v>42072</v>
      </c>
      <c r="W414" s="46">
        <v>277.5</v>
      </c>
      <c r="X414" s="46">
        <f t="shared" si="304"/>
        <v>24297.857000000004</v>
      </c>
    </row>
    <row r="415" spans="1:24" ht="12.75">
      <c r="A415" s="1">
        <v>42073</v>
      </c>
      <c r="B415" s="69" t="s">
        <v>56</v>
      </c>
      <c r="C415" s="79" t="s">
        <v>42</v>
      </c>
      <c r="D415" s="80">
        <v>2800</v>
      </c>
      <c r="E415" s="81">
        <v>18.98</v>
      </c>
      <c r="F415" s="82">
        <v>42073</v>
      </c>
      <c r="G415" s="81">
        <v>18.88</v>
      </c>
      <c r="H415" s="81">
        <f t="shared" si="309"/>
        <v>53144</v>
      </c>
      <c r="I415" s="81">
        <f t="shared" si="315"/>
        <v>52864</v>
      </c>
      <c r="J415" s="83">
        <f t="shared" si="316"/>
        <v>0</v>
      </c>
      <c r="K415" s="80">
        <f t="shared" si="317"/>
        <v>0</v>
      </c>
      <c r="L415" s="84">
        <f t="shared" si="318"/>
        <v>-0.005268703898840885</v>
      </c>
      <c r="M415" s="67">
        <f t="shared" si="319"/>
        <v>-280</v>
      </c>
      <c r="V415" s="1">
        <v>42073</v>
      </c>
      <c r="W415" s="46">
        <v>-280</v>
      </c>
      <c r="X415" s="46">
        <f t="shared" si="304"/>
        <v>24017.857000000004</v>
      </c>
    </row>
    <row r="416" spans="1:24" ht="12.75">
      <c r="A416" s="1">
        <v>42074</v>
      </c>
      <c r="B416" s="69" t="s">
        <v>39</v>
      </c>
      <c r="C416" s="79" t="s">
        <v>46</v>
      </c>
      <c r="D416" s="80">
        <v>2800</v>
      </c>
      <c r="E416" s="86">
        <v>9.565</v>
      </c>
      <c r="F416" s="82">
        <v>42074</v>
      </c>
      <c r="G416" s="81">
        <v>9.56</v>
      </c>
      <c r="H416" s="81">
        <f t="shared" si="309"/>
        <v>26782</v>
      </c>
      <c r="I416" s="81">
        <f t="shared" si="315"/>
        <v>26768</v>
      </c>
      <c r="J416" s="83">
        <f t="shared" si="316"/>
        <v>0</v>
      </c>
      <c r="K416" s="80">
        <f t="shared" si="317"/>
        <v>0</v>
      </c>
      <c r="L416" s="84">
        <f t="shared" si="318"/>
        <v>0.0005227391531625719</v>
      </c>
      <c r="M416" s="67">
        <f t="shared" si="319"/>
        <v>14</v>
      </c>
      <c r="V416" s="1">
        <v>42074</v>
      </c>
      <c r="W416" s="46">
        <v>14</v>
      </c>
      <c r="X416" s="46">
        <f t="shared" si="304"/>
        <v>24031.857000000004</v>
      </c>
    </row>
    <row r="417" spans="1:24" ht="12.75">
      <c r="A417" s="1">
        <v>42075</v>
      </c>
      <c r="B417" s="69" t="s">
        <v>94</v>
      </c>
      <c r="C417" s="79" t="s">
        <v>46</v>
      </c>
      <c r="D417" s="80">
        <v>1400</v>
      </c>
      <c r="E417" s="81">
        <v>14.73</v>
      </c>
      <c r="F417" s="82">
        <v>42075</v>
      </c>
      <c r="G417" s="81">
        <v>14.89</v>
      </c>
      <c r="H417" s="81">
        <f t="shared" si="309"/>
        <v>20622</v>
      </c>
      <c r="I417" s="81">
        <f t="shared" si="315"/>
        <v>20846</v>
      </c>
      <c r="J417" s="83">
        <f t="shared" si="316"/>
        <v>0</v>
      </c>
      <c r="K417" s="80">
        <f t="shared" si="317"/>
        <v>0</v>
      </c>
      <c r="L417" s="84">
        <f t="shared" si="318"/>
        <v>-0.010862186014935505</v>
      </c>
      <c r="M417" s="67">
        <f t="shared" si="319"/>
        <v>-224</v>
      </c>
      <c r="V417" s="1">
        <v>42075</v>
      </c>
      <c r="W417" s="46">
        <v>-224</v>
      </c>
      <c r="X417" s="46">
        <f t="shared" si="304"/>
        <v>23807.857000000004</v>
      </c>
    </row>
    <row r="418" spans="1:24" ht="12.75">
      <c r="A418" s="1">
        <v>42076</v>
      </c>
      <c r="B418" s="69" t="s">
        <v>52</v>
      </c>
      <c r="C418" s="79" t="s">
        <v>42</v>
      </c>
      <c r="D418" s="80">
        <v>9500</v>
      </c>
      <c r="E418" s="86">
        <v>4.266</v>
      </c>
      <c r="F418" s="82">
        <v>42076</v>
      </c>
      <c r="G418" s="86">
        <v>4.246</v>
      </c>
      <c r="H418" s="81">
        <f t="shared" si="309"/>
        <v>40527</v>
      </c>
      <c r="I418" s="81">
        <f t="shared" si="315"/>
        <v>40337.00000000001</v>
      </c>
      <c r="J418" s="83">
        <f aca="true" t="shared" si="320" ref="J418:J424">IF(F418&gt;0,F418-A418,0)</f>
        <v>0</v>
      </c>
      <c r="K418" s="80">
        <f aca="true" t="shared" si="321" ref="K418:K424">H418*J418</f>
        <v>0</v>
      </c>
      <c r="L418" s="84">
        <f aca="true" t="shared" si="322" ref="L418:L424">IF(F418&gt;0,IF(LEFT(UPPER(C418))="S",(H418-I418)/H418,(I418-H418)/H418),0)</f>
        <v>-0.004688232536333623</v>
      </c>
      <c r="M418" s="67">
        <f aca="true" t="shared" si="323" ref="M418:M424">(H418*L418)</f>
        <v>-189.99999999999275</v>
      </c>
      <c r="V418" s="1">
        <v>42076</v>
      </c>
      <c r="W418" s="46">
        <v>-189.99999999999272</v>
      </c>
      <c r="X418" s="46">
        <f t="shared" si="304"/>
        <v>23617.85700000001</v>
      </c>
    </row>
    <row r="419" spans="1:24" ht="12.75">
      <c r="A419" s="1">
        <v>42079</v>
      </c>
      <c r="B419" s="69" t="s">
        <v>90</v>
      </c>
      <c r="C419" s="79" t="s">
        <v>42</v>
      </c>
      <c r="D419" s="80">
        <v>620</v>
      </c>
      <c r="E419" s="85">
        <v>40.2703</v>
      </c>
      <c r="F419" s="82">
        <v>42079</v>
      </c>
      <c r="G419" s="81">
        <v>41.56</v>
      </c>
      <c r="H419" s="81">
        <f t="shared" si="309"/>
        <v>24967.586</v>
      </c>
      <c r="I419" s="81">
        <f t="shared" si="315"/>
        <v>25767.2</v>
      </c>
      <c r="J419" s="83">
        <f t="shared" si="320"/>
        <v>0</v>
      </c>
      <c r="K419" s="80">
        <f t="shared" si="321"/>
        <v>0</v>
      </c>
      <c r="L419" s="84">
        <f t="shared" si="322"/>
        <v>0.03202608373913287</v>
      </c>
      <c r="M419" s="67">
        <f t="shared" si="323"/>
        <v>799.6140000000015</v>
      </c>
      <c r="V419" s="1">
        <v>42079</v>
      </c>
      <c r="W419" s="46">
        <v>799.6140000000014</v>
      </c>
      <c r="X419" s="46">
        <f t="shared" si="304"/>
        <v>24417.471000000012</v>
      </c>
    </row>
    <row r="420" spans="1:24" ht="12.75">
      <c r="A420" s="1">
        <v>42080</v>
      </c>
      <c r="B420" s="69" t="s">
        <v>39</v>
      </c>
      <c r="C420" s="79" t="s">
        <v>42</v>
      </c>
      <c r="D420" s="80">
        <v>2900</v>
      </c>
      <c r="E420" s="81">
        <v>8.77</v>
      </c>
      <c r="F420" s="82">
        <v>42080</v>
      </c>
      <c r="G420" s="81">
        <v>8.7</v>
      </c>
      <c r="H420" s="81">
        <f aca="true" t="shared" si="324" ref="H420:H430">E420*D420</f>
        <v>25433</v>
      </c>
      <c r="I420" s="81">
        <f aca="true" t="shared" si="325" ref="I420:I428">IF(F420&gt;0,G420*D420,0)</f>
        <v>25229.999999999996</v>
      </c>
      <c r="J420" s="83">
        <f t="shared" si="320"/>
        <v>0</v>
      </c>
      <c r="K420" s="80">
        <f t="shared" si="321"/>
        <v>0</v>
      </c>
      <c r="L420" s="84">
        <f t="shared" si="322"/>
        <v>-0.007981755986317132</v>
      </c>
      <c r="M420" s="67">
        <f t="shared" si="323"/>
        <v>-203.00000000000364</v>
      </c>
      <c r="V420" s="1">
        <v>42080</v>
      </c>
      <c r="W420" s="46">
        <v>-203.00000000000364</v>
      </c>
      <c r="X420" s="46">
        <f t="shared" si="304"/>
        <v>24214.47100000001</v>
      </c>
    </row>
    <row r="421" spans="1:24" ht="12.75">
      <c r="A421" s="1">
        <v>42081</v>
      </c>
      <c r="B421" s="69" t="s">
        <v>39</v>
      </c>
      <c r="C421" s="79" t="s">
        <v>42</v>
      </c>
      <c r="D421" s="80">
        <v>2700</v>
      </c>
      <c r="E421" s="81">
        <v>8.75</v>
      </c>
      <c r="F421" s="82">
        <v>42081</v>
      </c>
      <c r="G421" s="86">
        <v>8.855</v>
      </c>
      <c r="H421" s="81">
        <f t="shared" si="324"/>
        <v>23625</v>
      </c>
      <c r="I421" s="81">
        <f t="shared" si="325"/>
        <v>23908.5</v>
      </c>
      <c r="J421" s="83">
        <f t="shared" si="320"/>
        <v>0</v>
      </c>
      <c r="K421" s="80">
        <f t="shared" si="321"/>
        <v>0</v>
      </c>
      <c r="L421" s="84">
        <f t="shared" si="322"/>
        <v>0.012</v>
      </c>
      <c r="M421" s="67">
        <f t="shared" si="323"/>
        <v>283.5</v>
      </c>
      <c r="V421" s="1">
        <v>42081</v>
      </c>
      <c r="W421" s="46">
        <v>283.5</v>
      </c>
      <c r="X421" s="46">
        <f t="shared" si="304"/>
        <v>24497.97100000001</v>
      </c>
    </row>
    <row r="422" spans="1:24" ht="12.75">
      <c r="A422" s="1">
        <v>42082</v>
      </c>
      <c r="B422" s="69" t="s">
        <v>84</v>
      </c>
      <c r="C422" s="79" t="s">
        <v>42</v>
      </c>
      <c r="D422" s="80">
        <v>55000</v>
      </c>
      <c r="E422" s="81">
        <v>0.58</v>
      </c>
      <c r="F422" s="82">
        <v>42082</v>
      </c>
      <c r="G422" s="81">
        <v>0.58</v>
      </c>
      <c r="H422" s="81">
        <f t="shared" si="324"/>
        <v>31899.999999999996</v>
      </c>
      <c r="I422" s="81">
        <f t="shared" si="325"/>
        <v>31899.999999999996</v>
      </c>
      <c r="J422" s="83">
        <f t="shared" si="320"/>
        <v>0</v>
      </c>
      <c r="K422" s="80">
        <f t="shared" si="321"/>
        <v>0</v>
      </c>
      <c r="L422" s="84">
        <f t="shared" si="322"/>
        <v>0</v>
      </c>
      <c r="M422" s="67">
        <f t="shared" si="323"/>
        <v>0</v>
      </c>
      <c r="V422" s="1">
        <v>42082</v>
      </c>
      <c r="W422" s="46">
        <v>0</v>
      </c>
      <c r="X422" s="46">
        <v>24497.97</v>
      </c>
    </row>
    <row r="423" spans="1:24" ht="12.75">
      <c r="A423" s="1">
        <v>42083</v>
      </c>
      <c r="B423" s="69" t="s">
        <v>52</v>
      </c>
      <c r="C423" s="79" t="s">
        <v>42</v>
      </c>
      <c r="D423" s="80">
        <v>6900</v>
      </c>
      <c r="E423" s="81">
        <v>4.31</v>
      </c>
      <c r="F423" s="82">
        <v>42083</v>
      </c>
      <c r="G423" s="86">
        <v>4.272</v>
      </c>
      <c r="H423" s="81">
        <f t="shared" si="324"/>
        <v>29738.999999999996</v>
      </c>
      <c r="I423" s="81">
        <f t="shared" si="325"/>
        <v>29476.800000000003</v>
      </c>
      <c r="J423" s="83">
        <f t="shared" si="320"/>
        <v>0</v>
      </c>
      <c r="K423" s="80">
        <f t="shared" si="321"/>
        <v>0</v>
      </c>
      <c r="L423" s="84">
        <f t="shared" si="322"/>
        <v>-0.008816705336426695</v>
      </c>
      <c r="M423" s="67">
        <f t="shared" si="323"/>
        <v>-262.19999999999345</v>
      </c>
      <c r="V423" s="1">
        <v>42083</v>
      </c>
      <c r="W423" s="46">
        <v>-262.19999999999345</v>
      </c>
      <c r="X423" s="46">
        <f t="shared" si="304"/>
        <v>24235.770000000008</v>
      </c>
    </row>
    <row r="424" spans="1:24" ht="12.75">
      <c r="A424" s="1">
        <v>42086</v>
      </c>
      <c r="B424" s="69" t="s">
        <v>39</v>
      </c>
      <c r="C424" s="79" t="s">
        <v>46</v>
      </c>
      <c r="D424" s="80">
        <v>2222</v>
      </c>
      <c r="E424" s="81">
        <v>9.24</v>
      </c>
      <c r="F424" s="82">
        <v>42086</v>
      </c>
      <c r="G424" s="81">
        <v>9.37</v>
      </c>
      <c r="H424" s="81">
        <f t="shared" si="324"/>
        <v>20531.28</v>
      </c>
      <c r="I424" s="81">
        <f t="shared" si="325"/>
        <v>20820.14</v>
      </c>
      <c r="J424" s="83">
        <f t="shared" si="320"/>
        <v>0</v>
      </c>
      <c r="K424" s="80">
        <f t="shared" si="321"/>
        <v>0</v>
      </c>
      <c r="L424" s="84">
        <f t="shared" si="322"/>
        <v>-0.014069264069264098</v>
      </c>
      <c r="M424" s="67">
        <f t="shared" si="323"/>
        <v>-288.8600000000006</v>
      </c>
      <c r="V424" s="1">
        <v>42086</v>
      </c>
      <c r="W424" s="46">
        <v>-288.8600000000006</v>
      </c>
      <c r="X424" s="46">
        <f t="shared" si="304"/>
        <v>23946.910000000007</v>
      </c>
    </row>
    <row r="425" spans="1:24" ht="12.75">
      <c r="A425" s="1">
        <v>42087</v>
      </c>
      <c r="B425" s="69" t="s">
        <v>52</v>
      </c>
      <c r="C425" s="79" t="s">
        <v>42</v>
      </c>
      <c r="D425" s="80">
        <v>6000</v>
      </c>
      <c r="E425" s="86">
        <v>4.262</v>
      </c>
      <c r="F425" s="82">
        <v>42087</v>
      </c>
      <c r="G425" s="86">
        <v>4.384</v>
      </c>
      <c r="H425" s="81">
        <f t="shared" si="324"/>
        <v>25571.999999999996</v>
      </c>
      <c r="I425" s="81">
        <f t="shared" si="325"/>
        <v>26304.000000000004</v>
      </c>
      <c r="J425" s="83">
        <f aca="true" t="shared" si="326" ref="J425:J430">IF(F425&gt;0,F425-A425,0)</f>
        <v>0</v>
      </c>
      <c r="K425" s="80">
        <f aca="true" t="shared" si="327" ref="K425:K430">H425*J425</f>
        <v>0</v>
      </c>
      <c r="L425" s="84">
        <f aca="true" t="shared" si="328" ref="L425:L430">IF(F425&gt;0,IF(LEFT(UPPER(C425))="S",(H425-I425)/H425,(I425-H425)/H425),0)</f>
        <v>0.028625058657907373</v>
      </c>
      <c r="M425" s="67">
        <f aca="true" t="shared" si="329" ref="M425:M430">(H425*L425)</f>
        <v>732.0000000000073</v>
      </c>
      <c r="V425" s="1">
        <v>42087</v>
      </c>
      <c r="W425" s="46">
        <v>732.0000000000073</v>
      </c>
      <c r="X425" s="46">
        <f t="shared" si="304"/>
        <v>24678.910000000014</v>
      </c>
    </row>
    <row r="426" spans="1:24" ht="12.75">
      <c r="A426" s="1">
        <v>42088</v>
      </c>
      <c r="B426" s="69" t="s">
        <v>56</v>
      </c>
      <c r="C426" s="79" t="s">
        <v>42</v>
      </c>
      <c r="D426" s="80">
        <v>2600</v>
      </c>
      <c r="E426" s="81">
        <v>18.59</v>
      </c>
      <c r="F426" s="82">
        <v>42088</v>
      </c>
      <c r="G426" s="81">
        <v>18.51</v>
      </c>
      <c r="H426" s="81">
        <f t="shared" si="324"/>
        <v>48334</v>
      </c>
      <c r="I426" s="81">
        <f t="shared" si="325"/>
        <v>48126.00000000001</v>
      </c>
      <c r="J426" s="83">
        <f t="shared" si="326"/>
        <v>0</v>
      </c>
      <c r="K426" s="80">
        <f t="shared" si="327"/>
        <v>0</v>
      </c>
      <c r="L426" s="84">
        <f t="shared" si="328"/>
        <v>-0.004303388918773384</v>
      </c>
      <c r="M426" s="67">
        <f t="shared" si="329"/>
        <v>-207.99999999999272</v>
      </c>
      <c r="V426" s="1">
        <v>42088</v>
      </c>
      <c r="W426" s="46">
        <v>-207.99999999999272</v>
      </c>
      <c r="X426" s="46">
        <f t="shared" si="304"/>
        <v>24470.91000000002</v>
      </c>
    </row>
    <row r="427" spans="1:24" ht="12.75">
      <c r="A427" s="1">
        <v>42093</v>
      </c>
      <c r="B427" s="69" t="s">
        <v>62</v>
      </c>
      <c r="C427" s="79" t="s">
        <v>42</v>
      </c>
      <c r="D427" s="80">
        <v>30000</v>
      </c>
      <c r="E427" s="86">
        <v>1.096</v>
      </c>
      <c r="F427" s="82">
        <v>42093</v>
      </c>
      <c r="G427" s="86">
        <v>1.093</v>
      </c>
      <c r="H427" s="81">
        <f t="shared" si="324"/>
        <v>32880</v>
      </c>
      <c r="I427" s="81">
        <f t="shared" si="325"/>
        <v>32790</v>
      </c>
      <c r="J427" s="83">
        <f t="shared" si="326"/>
        <v>0</v>
      </c>
      <c r="K427" s="80">
        <f t="shared" si="327"/>
        <v>0</v>
      </c>
      <c r="L427" s="84">
        <f t="shared" si="328"/>
        <v>-0.002737226277372263</v>
      </c>
      <c r="M427" s="67">
        <f t="shared" si="329"/>
        <v>-90</v>
      </c>
      <c r="V427" s="1">
        <v>42093</v>
      </c>
      <c r="W427" s="46">
        <v>-90</v>
      </c>
      <c r="X427" s="46">
        <f t="shared" si="304"/>
        <v>24380.91000000002</v>
      </c>
    </row>
    <row r="428" spans="1:24" ht="12.75">
      <c r="A428" s="1">
        <v>42094</v>
      </c>
      <c r="B428" s="69" t="s">
        <v>94</v>
      </c>
      <c r="C428" s="79" t="s">
        <v>42</v>
      </c>
      <c r="D428" s="80">
        <v>2300</v>
      </c>
      <c r="E428" s="81">
        <v>15.33</v>
      </c>
      <c r="F428" s="82">
        <v>42094</v>
      </c>
      <c r="G428" s="85">
        <v>15.2</v>
      </c>
      <c r="H428" s="81">
        <f t="shared" si="324"/>
        <v>35259</v>
      </c>
      <c r="I428" s="81">
        <f t="shared" si="325"/>
        <v>34960</v>
      </c>
      <c r="J428" s="83">
        <f t="shared" si="326"/>
        <v>0</v>
      </c>
      <c r="K428" s="80">
        <f t="shared" si="327"/>
        <v>0</v>
      </c>
      <c r="L428" s="84">
        <f t="shared" si="328"/>
        <v>-0.008480104370515329</v>
      </c>
      <c r="M428" s="67">
        <f t="shared" si="329"/>
        <v>-299</v>
      </c>
      <c r="V428" s="1">
        <v>42094</v>
      </c>
      <c r="W428" s="46">
        <v>-299</v>
      </c>
      <c r="X428" s="46">
        <f t="shared" si="304"/>
        <v>24081.91000000002</v>
      </c>
    </row>
    <row r="429" spans="1:24" ht="12.75">
      <c r="A429" s="1">
        <v>42095</v>
      </c>
      <c r="B429" s="69" t="s">
        <v>39</v>
      </c>
      <c r="C429" s="79" t="s">
        <v>46</v>
      </c>
      <c r="D429" s="80">
        <v>2800</v>
      </c>
      <c r="E429" s="86">
        <v>9.435</v>
      </c>
      <c r="F429" s="82">
        <v>42095</v>
      </c>
      <c r="G429" s="86">
        <v>9.445</v>
      </c>
      <c r="H429" s="81">
        <f t="shared" si="324"/>
        <v>26418</v>
      </c>
      <c r="I429" s="81">
        <f aca="true" t="shared" si="330" ref="I429:I435">IF(F429&gt;0,G429*D429,0)</f>
        <v>26446</v>
      </c>
      <c r="J429" s="83">
        <f t="shared" si="326"/>
        <v>0</v>
      </c>
      <c r="K429" s="80">
        <f t="shared" si="327"/>
        <v>0</v>
      </c>
      <c r="L429" s="84">
        <f t="shared" si="328"/>
        <v>-0.0010598834128245894</v>
      </c>
      <c r="M429" s="67">
        <f t="shared" si="329"/>
        <v>-28.000000000000004</v>
      </c>
      <c r="V429" s="1">
        <v>42095</v>
      </c>
      <c r="W429" s="46">
        <v>-28</v>
      </c>
      <c r="X429" s="46">
        <f t="shared" si="304"/>
        <v>24053.91000000002</v>
      </c>
    </row>
    <row r="430" spans="1:24" ht="12.75">
      <c r="A430" s="1">
        <v>42096</v>
      </c>
      <c r="B430" s="69" t="s">
        <v>84</v>
      </c>
      <c r="C430" s="79" t="s">
        <v>42</v>
      </c>
      <c r="D430" s="80">
        <v>60000</v>
      </c>
      <c r="E430" s="85">
        <v>0.6255</v>
      </c>
      <c r="F430" s="82">
        <v>42096</v>
      </c>
      <c r="G430" s="85">
        <v>0.6205</v>
      </c>
      <c r="H430" s="81">
        <f t="shared" si="324"/>
        <v>37530</v>
      </c>
      <c r="I430" s="81">
        <f t="shared" si="330"/>
        <v>37230</v>
      </c>
      <c r="J430" s="83">
        <f t="shared" si="326"/>
        <v>0</v>
      </c>
      <c r="K430" s="80">
        <f t="shared" si="327"/>
        <v>0</v>
      </c>
      <c r="L430" s="84">
        <f t="shared" si="328"/>
        <v>-0.007993605115907274</v>
      </c>
      <c r="M430" s="67">
        <f t="shared" si="329"/>
        <v>-300</v>
      </c>
      <c r="V430" s="1">
        <v>42096</v>
      </c>
      <c r="W430" s="46">
        <v>-300</v>
      </c>
      <c r="X430" s="46">
        <f t="shared" si="304"/>
        <v>23753.91000000002</v>
      </c>
    </row>
    <row r="431" spans="1:24" ht="12.75">
      <c r="A431" s="1">
        <v>42101</v>
      </c>
      <c r="B431" s="69" t="s">
        <v>52</v>
      </c>
      <c r="C431" s="79" t="s">
        <v>42</v>
      </c>
      <c r="D431" s="80">
        <v>7000</v>
      </c>
      <c r="E431" s="86">
        <v>4.468</v>
      </c>
      <c r="F431" s="82">
        <v>42101</v>
      </c>
      <c r="G431" s="85">
        <v>4.492</v>
      </c>
      <c r="H431" s="81">
        <f aca="true" t="shared" si="331" ref="H431:H436">E431*D431</f>
        <v>31276</v>
      </c>
      <c r="I431" s="81">
        <f t="shared" si="330"/>
        <v>31444</v>
      </c>
      <c r="J431" s="83">
        <f aca="true" t="shared" si="332" ref="J431:J436">IF(F431&gt;0,F431-A431,0)</f>
        <v>0</v>
      </c>
      <c r="K431" s="80">
        <f aca="true" t="shared" si="333" ref="K431:K436">H431*J431</f>
        <v>0</v>
      </c>
      <c r="L431" s="84">
        <f aca="true" t="shared" si="334" ref="L431:L436">IF(F431&gt;0,IF(LEFT(UPPER(C431))="S",(H431-I431)/H431,(I431-H431)/H431),0)</f>
        <v>0.005371530886302597</v>
      </c>
      <c r="M431" s="67">
        <f aca="true" t="shared" si="335" ref="M431:M436">(H431*L431)</f>
        <v>168</v>
      </c>
      <c r="V431" s="1">
        <v>42101</v>
      </c>
      <c r="W431" s="46">
        <v>168</v>
      </c>
      <c r="X431" s="46">
        <f t="shared" si="304"/>
        <v>23921.91000000002</v>
      </c>
    </row>
    <row r="432" spans="1:24" ht="12.75">
      <c r="A432" s="1">
        <v>42102</v>
      </c>
      <c r="B432" s="69" t="s">
        <v>84</v>
      </c>
      <c r="C432" s="79" t="s">
        <v>42</v>
      </c>
      <c r="D432" s="80">
        <v>32000</v>
      </c>
      <c r="E432" s="85">
        <v>0.6345</v>
      </c>
      <c r="F432" s="82">
        <v>42102</v>
      </c>
      <c r="G432" s="85">
        <v>0.6265</v>
      </c>
      <c r="H432" s="81">
        <f t="shared" si="331"/>
        <v>20304</v>
      </c>
      <c r="I432" s="81">
        <f t="shared" si="330"/>
        <v>20048</v>
      </c>
      <c r="J432" s="83">
        <f t="shared" si="332"/>
        <v>0</v>
      </c>
      <c r="K432" s="80">
        <f t="shared" si="333"/>
        <v>0</v>
      </c>
      <c r="L432" s="84">
        <f t="shared" si="334"/>
        <v>-0.01260835303388495</v>
      </c>
      <c r="M432" s="67">
        <f t="shared" si="335"/>
        <v>-256</v>
      </c>
      <c r="V432" s="1">
        <v>42102</v>
      </c>
      <c r="W432" s="46">
        <v>-256</v>
      </c>
      <c r="X432" s="46">
        <f t="shared" si="304"/>
        <v>23665.91000000002</v>
      </c>
    </row>
    <row r="433" spans="1:24" ht="12.75">
      <c r="A433" s="1">
        <v>42103</v>
      </c>
      <c r="B433" s="69" t="s">
        <v>90</v>
      </c>
      <c r="C433" s="79" t="s">
        <v>42</v>
      </c>
      <c r="D433" s="80">
        <v>581</v>
      </c>
      <c r="E433" s="85">
        <v>42.9833</v>
      </c>
      <c r="F433" s="82">
        <v>42103</v>
      </c>
      <c r="G433" s="81">
        <v>43.53</v>
      </c>
      <c r="H433" s="81">
        <f t="shared" si="331"/>
        <v>24973.2973</v>
      </c>
      <c r="I433" s="81">
        <f t="shared" si="330"/>
        <v>25290.93</v>
      </c>
      <c r="J433" s="83">
        <f t="shared" si="332"/>
        <v>0</v>
      </c>
      <c r="K433" s="80">
        <f t="shared" si="333"/>
        <v>0</v>
      </c>
      <c r="L433" s="84">
        <f t="shared" si="334"/>
        <v>0.012718893151526368</v>
      </c>
      <c r="M433" s="67">
        <f t="shared" si="335"/>
        <v>317.63270000000193</v>
      </c>
      <c r="V433" s="1">
        <v>42103</v>
      </c>
      <c r="W433" s="46">
        <v>317.63270000000193</v>
      </c>
      <c r="X433" s="46">
        <f t="shared" si="304"/>
        <v>23983.542700000024</v>
      </c>
    </row>
    <row r="434" spans="1:24" ht="12.75">
      <c r="A434" s="1">
        <v>42107</v>
      </c>
      <c r="B434" s="69" t="s">
        <v>52</v>
      </c>
      <c r="C434" s="79" t="s">
        <v>42</v>
      </c>
      <c r="D434" s="80">
        <v>4150</v>
      </c>
      <c r="E434" s="86">
        <v>4.778</v>
      </c>
      <c r="F434" s="82">
        <v>42107</v>
      </c>
      <c r="G434" s="86">
        <v>4.862</v>
      </c>
      <c r="H434" s="81">
        <f t="shared" si="331"/>
        <v>19828.699999999997</v>
      </c>
      <c r="I434" s="81">
        <f t="shared" si="330"/>
        <v>20177.3</v>
      </c>
      <c r="J434" s="83">
        <f t="shared" si="332"/>
        <v>0</v>
      </c>
      <c r="K434" s="80">
        <f t="shared" si="333"/>
        <v>0</v>
      </c>
      <c r="L434" s="84">
        <f t="shared" si="334"/>
        <v>0.01758057764755139</v>
      </c>
      <c r="M434" s="67">
        <f t="shared" si="335"/>
        <v>348.60000000000224</v>
      </c>
      <c r="V434" s="1">
        <v>42107</v>
      </c>
      <c r="W434" s="46">
        <v>348.6000000000022</v>
      </c>
      <c r="X434" s="46">
        <f t="shared" si="304"/>
        <v>24332.142700000026</v>
      </c>
    </row>
    <row r="435" spans="1:24" ht="12.75">
      <c r="A435" s="1">
        <v>42108</v>
      </c>
      <c r="B435" s="69" t="s">
        <v>56</v>
      </c>
      <c r="C435" s="79" t="s">
        <v>46</v>
      </c>
      <c r="D435" s="80">
        <v>3200</v>
      </c>
      <c r="E435" s="81">
        <v>18.39</v>
      </c>
      <c r="F435" s="82">
        <v>42108</v>
      </c>
      <c r="G435" s="81">
        <v>18.31</v>
      </c>
      <c r="H435" s="81">
        <f t="shared" si="331"/>
        <v>58848</v>
      </c>
      <c r="I435" s="81">
        <f t="shared" si="330"/>
        <v>58591.99999999999</v>
      </c>
      <c r="J435" s="83">
        <f t="shared" si="332"/>
        <v>0</v>
      </c>
      <c r="K435" s="80">
        <f t="shared" si="333"/>
        <v>0</v>
      </c>
      <c r="L435" s="84">
        <f t="shared" si="334"/>
        <v>0.00435019032082666</v>
      </c>
      <c r="M435" s="67">
        <f t="shared" si="335"/>
        <v>256.0000000000073</v>
      </c>
      <c r="V435" s="1">
        <v>42108</v>
      </c>
      <c r="W435" s="46">
        <v>256.0000000000073</v>
      </c>
      <c r="X435" s="46">
        <f t="shared" si="304"/>
        <v>24588.142700000033</v>
      </c>
    </row>
    <row r="436" spans="1:24" ht="12.75">
      <c r="A436" s="1">
        <v>42109</v>
      </c>
      <c r="B436" s="69" t="s">
        <v>39</v>
      </c>
      <c r="C436" s="79" t="s">
        <v>46</v>
      </c>
      <c r="D436" s="80">
        <v>2000</v>
      </c>
      <c r="E436" s="81">
        <v>11.89</v>
      </c>
      <c r="F436" s="82">
        <v>42109</v>
      </c>
      <c r="G436" s="81">
        <v>12.04</v>
      </c>
      <c r="H436" s="81">
        <f t="shared" si="331"/>
        <v>23780</v>
      </c>
      <c r="I436" s="81">
        <f aca="true" t="shared" si="336" ref="I436:I445">IF(F436&gt;0,G436*D436,0)</f>
        <v>24080</v>
      </c>
      <c r="J436" s="83">
        <f t="shared" si="332"/>
        <v>0</v>
      </c>
      <c r="K436" s="80">
        <f t="shared" si="333"/>
        <v>0</v>
      </c>
      <c r="L436" s="84">
        <f t="shared" si="334"/>
        <v>-0.012615643397813289</v>
      </c>
      <c r="M436" s="67">
        <f t="shared" si="335"/>
        <v>-300</v>
      </c>
      <c r="V436" s="1">
        <v>42109</v>
      </c>
      <c r="W436" s="46">
        <v>-300</v>
      </c>
      <c r="X436" s="46">
        <f t="shared" si="304"/>
        <v>24288.142700000033</v>
      </c>
    </row>
    <row r="437" spans="1:24" ht="12.75">
      <c r="A437" s="1">
        <v>42110</v>
      </c>
      <c r="B437" s="69" t="s">
        <v>94</v>
      </c>
      <c r="C437" s="79" t="s">
        <v>42</v>
      </c>
      <c r="D437" s="80">
        <v>1500</v>
      </c>
      <c r="E437" s="81">
        <v>15.73</v>
      </c>
      <c r="F437" s="82">
        <v>42110</v>
      </c>
      <c r="G437" s="81">
        <v>15.53</v>
      </c>
      <c r="H437" s="81">
        <f aca="true" t="shared" si="337" ref="H437:H462">E437*D437</f>
        <v>23595</v>
      </c>
      <c r="I437" s="81">
        <f t="shared" si="336"/>
        <v>23295</v>
      </c>
      <c r="J437" s="83">
        <f aca="true" t="shared" si="338" ref="J437:J443">IF(F437&gt;0,F437-A437,0)</f>
        <v>0</v>
      </c>
      <c r="K437" s="80">
        <f aca="true" t="shared" si="339" ref="K437:K443">H437*J437</f>
        <v>0</v>
      </c>
      <c r="L437" s="84">
        <f aca="true" t="shared" si="340" ref="L437:L444">IF(F437&gt;0,IF(LEFT(UPPER(C437))="S",(H437-I437)/H437,(I437-H437)/H437),0)</f>
        <v>-0.012714558169103624</v>
      </c>
      <c r="M437" s="67">
        <f aca="true" t="shared" si="341" ref="M437:M444">(H437*L437)</f>
        <v>-300</v>
      </c>
      <c r="V437" s="1">
        <v>42110</v>
      </c>
      <c r="W437" s="46">
        <v>-300</v>
      </c>
      <c r="X437" s="46">
        <f t="shared" si="304"/>
        <v>23988.142700000033</v>
      </c>
    </row>
    <row r="438" spans="1:24" ht="12.75">
      <c r="A438" s="1">
        <v>42111</v>
      </c>
      <c r="B438" s="69" t="s">
        <v>83</v>
      </c>
      <c r="C438" s="79" t="s">
        <v>42</v>
      </c>
      <c r="D438" s="80">
        <v>2550</v>
      </c>
      <c r="E438" s="86">
        <v>8.135</v>
      </c>
      <c r="F438" s="82">
        <v>42111</v>
      </c>
      <c r="G438" s="81">
        <v>8.02</v>
      </c>
      <c r="H438" s="81">
        <f t="shared" si="337"/>
        <v>20744.25</v>
      </c>
      <c r="I438" s="81">
        <f t="shared" si="336"/>
        <v>20451</v>
      </c>
      <c r="J438" s="83">
        <f t="shared" si="338"/>
        <v>0</v>
      </c>
      <c r="K438" s="80">
        <f t="shared" si="339"/>
        <v>0</v>
      </c>
      <c r="L438" s="84">
        <f t="shared" si="340"/>
        <v>-0.014136447449293177</v>
      </c>
      <c r="M438" s="67">
        <f t="shared" si="341"/>
        <v>-293.25</v>
      </c>
      <c r="V438" s="1">
        <v>42111</v>
      </c>
      <c r="W438" s="46">
        <v>-293.25</v>
      </c>
      <c r="X438" s="46">
        <f t="shared" si="304"/>
        <v>23694.892700000033</v>
      </c>
    </row>
    <row r="439" spans="1:24" ht="12.75">
      <c r="A439" s="1">
        <v>42114</v>
      </c>
      <c r="B439" s="69" t="s">
        <v>81</v>
      </c>
      <c r="C439" s="79" t="s">
        <v>42</v>
      </c>
      <c r="D439" s="80">
        <v>2700</v>
      </c>
      <c r="E439" s="86">
        <v>6.105</v>
      </c>
      <c r="F439" s="82">
        <v>42114</v>
      </c>
      <c r="G439" s="86">
        <v>6.205</v>
      </c>
      <c r="H439" s="81">
        <f t="shared" si="337"/>
        <v>16483.5</v>
      </c>
      <c r="I439" s="81">
        <f t="shared" si="336"/>
        <v>16753.5</v>
      </c>
      <c r="J439" s="83">
        <f t="shared" si="338"/>
        <v>0</v>
      </c>
      <c r="K439" s="80">
        <f t="shared" si="339"/>
        <v>0</v>
      </c>
      <c r="L439" s="84">
        <f t="shared" si="340"/>
        <v>0.01638001638001638</v>
      </c>
      <c r="M439" s="67">
        <f t="shared" si="341"/>
        <v>270</v>
      </c>
      <c r="V439" s="1">
        <v>42114</v>
      </c>
      <c r="W439" s="46">
        <v>270</v>
      </c>
      <c r="X439" s="46">
        <f t="shared" si="304"/>
        <v>23964.892700000033</v>
      </c>
    </row>
    <row r="440" spans="1:24" ht="12.75">
      <c r="A440" s="1">
        <v>42115</v>
      </c>
      <c r="B440" s="69" t="s">
        <v>83</v>
      </c>
      <c r="C440" s="79" t="s">
        <v>42</v>
      </c>
      <c r="D440" s="80">
        <v>2300</v>
      </c>
      <c r="E440" s="86">
        <v>8.115</v>
      </c>
      <c r="F440" s="82">
        <v>42115</v>
      </c>
      <c r="G440" s="86">
        <v>8.005</v>
      </c>
      <c r="H440" s="81">
        <f t="shared" si="337"/>
        <v>18664.5</v>
      </c>
      <c r="I440" s="81">
        <f t="shared" si="336"/>
        <v>18411.5</v>
      </c>
      <c r="J440" s="83">
        <f t="shared" si="338"/>
        <v>0</v>
      </c>
      <c r="K440" s="80">
        <f t="shared" si="339"/>
        <v>0</v>
      </c>
      <c r="L440" s="84">
        <f t="shared" si="340"/>
        <v>-0.013555144793592114</v>
      </c>
      <c r="M440" s="67">
        <f t="shared" si="341"/>
        <v>-253</v>
      </c>
      <c r="V440" s="1">
        <v>42115</v>
      </c>
      <c r="W440" s="46">
        <v>-253</v>
      </c>
      <c r="X440" s="46">
        <f t="shared" si="304"/>
        <v>23711.892700000033</v>
      </c>
    </row>
    <row r="441" spans="1:24" ht="12.75">
      <c r="A441" s="1">
        <v>42116</v>
      </c>
      <c r="B441" s="69" t="s">
        <v>56</v>
      </c>
      <c r="C441" s="79" t="s">
        <v>46</v>
      </c>
      <c r="D441" s="80">
        <v>2500</v>
      </c>
      <c r="E441" s="81">
        <v>17.61</v>
      </c>
      <c r="F441" s="82">
        <v>42116</v>
      </c>
      <c r="G441" s="81">
        <v>17.54</v>
      </c>
      <c r="H441" s="81">
        <f t="shared" si="337"/>
        <v>44025</v>
      </c>
      <c r="I441" s="81">
        <f t="shared" si="336"/>
        <v>43850</v>
      </c>
      <c r="J441" s="83">
        <f t="shared" si="338"/>
        <v>0</v>
      </c>
      <c r="K441" s="80">
        <f t="shared" si="339"/>
        <v>0</v>
      </c>
      <c r="L441" s="84">
        <f t="shared" si="340"/>
        <v>0.003975014196479273</v>
      </c>
      <c r="M441" s="67">
        <f t="shared" si="341"/>
        <v>174.99999999999997</v>
      </c>
      <c r="V441" s="1">
        <v>42116</v>
      </c>
      <c r="W441" s="46">
        <v>175</v>
      </c>
      <c r="X441" s="46">
        <f t="shared" si="304"/>
        <v>23886.892700000033</v>
      </c>
    </row>
    <row r="442" spans="1:24" ht="12.75">
      <c r="A442" s="1">
        <v>42118</v>
      </c>
      <c r="B442" s="69" t="s">
        <v>57</v>
      </c>
      <c r="C442" s="79" t="s">
        <v>46</v>
      </c>
      <c r="D442" s="80">
        <v>2800</v>
      </c>
      <c r="E442" s="86">
        <v>8.845</v>
      </c>
      <c r="F442" s="82">
        <v>42118</v>
      </c>
      <c r="G442" s="86">
        <v>8.695</v>
      </c>
      <c r="H442" s="81">
        <f t="shared" si="337"/>
        <v>24766</v>
      </c>
      <c r="I442" s="81">
        <f t="shared" si="336"/>
        <v>24346</v>
      </c>
      <c r="J442" s="83">
        <f t="shared" si="338"/>
        <v>0</v>
      </c>
      <c r="K442" s="80">
        <f t="shared" si="339"/>
        <v>0</v>
      </c>
      <c r="L442" s="84">
        <f t="shared" si="340"/>
        <v>0.016958733747880157</v>
      </c>
      <c r="M442" s="67">
        <f t="shared" si="341"/>
        <v>420</v>
      </c>
      <c r="V442" s="1">
        <v>42118</v>
      </c>
      <c r="W442" s="46">
        <v>420</v>
      </c>
      <c r="X442" s="46">
        <f t="shared" si="304"/>
        <v>24306.892700000033</v>
      </c>
    </row>
    <row r="443" spans="1:24" ht="12.75">
      <c r="A443" s="1">
        <v>42121</v>
      </c>
      <c r="B443" s="69" t="s">
        <v>57</v>
      </c>
      <c r="C443" s="79" t="s">
        <v>42</v>
      </c>
      <c r="D443" s="80">
        <v>2700</v>
      </c>
      <c r="E443" s="81">
        <v>8.77</v>
      </c>
      <c r="F443" s="82">
        <v>42121</v>
      </c>
      <c r="G443" s="81">
        <v>8.83</v>
      </c>
      <c r="H443" s="81">
        <f t="shared" si="337"/>
        <v>23679</v>
      </c>
      <c r="I443" s="81">
        <f t="shared" si="336"/>
        <v>23841</v>
      </c>
      <c r="J443" s="83">
        <f t="shared" si="338"/>
        <v>0</v>
      </c>
      <c r="K443" s="80">
        <f t="shared" si="339"/>
        <v>0</v>
      </c>
      <c r="L443" s="84">
        <f t="shared" si="340"/>
        <v>0.0068415051311288486</v>
      </c>
      <c r="M443" s="67">
        <f t="shared" si="341"/>
        <v>162</v>
      </c>
      <c r="V443" s="1">
        <v>42121</v>
      </c>
      <c r="W443" s="46">
        <v>162</v>
      </c>
      <c r="X443" s="46">
        <f t="shared" si="304"/>
        <v>24468.892700000033</v>
      </c>
    </row>
    <row r="444" spans="1:24" ht="12.75">
      <c r="A444" s="1">
        <v>42122</v>
      </c>
      <c r="B444" s="69" t="s">
        <v>62</v>
      </c>
      <c r="C444" s="79" t="s">
        <v>42</v>
      </c>
      <c r="D444" s="80">
        <v>22500</v>
      </c>
      <c r="E444" s="86">
        <v>1.068</v>
      </c>
      <c r="F444" s="82">
        <v>42122</v>
      </c>
      <c r="G444" s="86">
        <v>1.059</v>
      </c>
      <c r="H444" s="81">
        <f t="shared" si="337"/>
        <v>24030</v>
      </c>
      <c r="I444" s="81">
        <f t="shared" si="336"/>
        <v>23827.5</v>
      </c>
      <c r="J444" s="83">
        <f aca="true" t="shared" si="342" ref="J444:J449">IF(F444&gt;0,F444-A444,0)</f>
        <v>0</v>
      </c>
      <c r="K444" s="80">
        <f aca="true" t="shared" si="343" ref="K444:K449">H444*J444</f>
        <v>0</v>
      </c>
      <c r="L444" s="84">
        <f t="shared" si="340"/>
        <v>-0.008426966292134831</v>
      </c>
      <c r="M444" s="67">
        <f t="shared" si="341"/>
        <v>-202.5</v>
      </c>
      <c r="V444" s="1">
        <v>42122</v>
      </c>
      <c r="W444" s="46">
        <v>-202.5</v>
      </c>
      <c r="X444" s="46">
        <f t="shared" si="304"/>
        <v>24266.392700000033</v>
      </c>
    </row>
    <row r="445" spans="1:24" ht="12.75">
      <c r="A445" s="1">
        <v>42123</v>
      </c>
      <c r="B445" s="69" t="s">
        <v>83</v>
      </c>
      <c r="C445" s="79" t="s">
        <v>42</v>
      </c>
      <c r="D445" s="80">
        <v>3900</v>
      </c>
      <c r="E445" s="86">
        <v>8.075</v>
      </c>
      <c r="F445" s="82">
        <v>42123</v>
      </c>
      <c r="G445" s="86">
        <v>7.985</v>
      </c>
      <c r="H445" s="81">
        <f t="shared" si="337"/>
        <v>31492.499999999996</v>
      </c>
      <c r="I445" s="81">
        <f t="shared" si="336"/>
        <v>31141.5</v>
      </c>
      <c r="J445" s="83">
        <f t="shared" si="342"/>
        <v>0</v>
      </c>
      <c r="K445" s="80">
        <f t="shared" si="343"/>
        <v>0</v>
      </c>
      <c r="L445" s="84">
        <f aca="true" t="shared" si="344" ref="L445:L450">IF(F445&gt;0,IF(LEFT(UPPER(C445))="S",(H445-I445)/H445,(I445-H445)/H445),0)</f>
        <v>-0.011145510835913199</v>
      </c>
      <c r="M445" s="67">
        <f aca="true" t="shared" si="345" ref="M445:M450">(H445*L445)</f>
        <v>-350.99999999999636</v>
      </c>
      <c r="V445" s="1">
        <v>42123</v>
      </c>
      <c r="W445" s="46">
        <v>-350.99999999999636</v>
      </c>
      <c r="X445" s="46">
        <f t="shared" si="304"/>
        <v>23915.392700000037</v>
      </c>
    </row>
    <row r="446" spans="1:24" ht="12.75">
      <c r="A446" s="1">
        <v>42124</v>
      </c>
      <c r="B446" s="69" t="s">
        <v>56</v>
      </c>
      <c r="C446" s="79" t="s">
        <v>42</v>
      </c>
      <c r="D446" s="80">
        <v>2500</v>
      </c>
      <c r="E446" s="81">
        <v>17.1</v>
      </c>
      <c r="F446" s="82">
        <v>42124</v>
      </c>
      <c r="G446" s="81">
        <v>17.48</v>
      </c>
      <c r="H446" s="81">
        <f t="shared" si="337"/>
        <v>42750</v>
      </c>
      <c r="I446" s="81">
        <f aca="true" t="shared" si="346" ref="I446:I454">IF(F446&gt;0,G446*D446,0)</f>
        <v>43700</v>
      </c>
      <c r="J446" s="83">
        <f t="shared" si="342"/>
        <v>0</v>
      </c>
      <c r="K446" s="80">
        <f t="shared" si="343"/>
        <v>0</v>
      </c>
      <c r="L446" s="84">
        <f t="shared" si="344"/>
        <v>0.022222222222222223</v>
      </c>
      <c r="M446" s="67">
        <f t="shared" si="345"/>
        <v>950</v>
      </c>
      <c r="V446" s="1">
        <v>42124</v>
      </c>
      <c r="W446" s="46">
        <v>950</v>
      </c>
      <c r="X446" s="46">
        <f t="shared" si="304"/>
        <v>24865.392700000037</v>
      </c>
    </row>
    <row r="447" spans="1:24" ht="12.75">
      <c r="A447" s="1">
        <v>42128</v>
      </c>
      <c r="B447" s="69" t="s">
        <v>61</v>
      </c>
      <c r="C447" s="79" t="s">
        <v>42</v>
      </c>
      <c r="D447" s="80">
        <v>335</v>
      </c>
      <c r="E447" s="81">
        <v>59.5</v>
      </c>
      <c r="F447" s="82">
        <v>42128</v>
      </c>
      <c r="G447" s="81">
        <v>60.35</v>
      </c>
      <c r="H447" s="81">
        <f t="shared" si="337"/>
        <v>19932.5</v>
      </c>
      <c r="I447" s="81">
        <f t="shared" si="346"/>
        <v>20217.25</v>
      </c>
      <c r="J447" s="83">
        <f t="shared" si="342"/>
        <v>0</v>
      </c>
      <c r="K447" s="80">
        <f t="shared" si="343"/>
        <v>0</v>
      </c>
      <c r="L447" s="84">
        <f t="shared" si="344"/>
        <v>0.014285714285714285</v>
      </c>
      <c r="M447" s="67">
        <f t="shared" si="345"/>
        <v>284.75</v>
      </c>
      <c r="V447" s="1">
        <v>42128</v>
      </c>
      <c r="W447" s="46">
        <v>284.75</v>
      </c>
      <c r="X447" s="46">
        <f t="shared" si="304"/>
        <v>25150.142700000037</v>
      </c>
    </row>
    <row r="448" spans="1:24" ht="12.75">
      <c r="A448" s="1">
        <v>42129</v>
      </c>
      <c r="B448" s="69" t="s">
        <v>52</v>
      </c>
      <c r="C448" s="79" t="s">
        <v>42</v>
      </c>
      <c r="D448" s="80">
        <v>6000</v>
      </c>
      <c r="E448" s="86">
        <v>4.662</v>
      </c>
      <c r="F448" s="82">
        <v>42129</v>
      </c>
      <c r="G448" s="85">
        <v>4.6096</v>
      </c>
      <c r="H448" s="81">
        <f t="shared" si="337"/>
        <v>27972</v>
      </c>
      <c r="I448" s="81">
        <f t="shared" si="346"/>
        <v>27657.600000000002</v>
      </c>
      <c r="J448" s="83">
        <f t="shared" si="342"/>
        <v>0</v>
      </c>
      <c r="K448" s="80">
        <f t="shared" si="343"/>
        <v>0</v>
      </c>
      <c r="L448" s="84">
        <f t="shared" si="344"/>
        <v>-0.011239811239811161</v>
      </c>
      <c r="M448" s="67">
        <f t="shared" si="345"/>
        <v>-314.3999999999978</v>
      </c>
      <c r="V448" s="1">
        <v>42129</v>
      </c>
      <c r="W448" s="46">
        <v>-314.3999999999978</v>
      </c>
      <c r="X448" s="46">
        <f t="shared" si="304"/>
        <v>24835.74270000004</v>
      </c>
    </row>
    <row r="449" spans="1:24" ht="12.75">
      <c r="A449" s="1">
        <v>42130</v>
      </c>
      <c r="B449" s="69" t="s">
        <v>57</v>
      </c>
      <c r="C449" s="79" t="s">
        <v>42</v>
      </c>
      <c r="D449" s="80">
        <v>2850</v>
      </c>
      <c r="E449" s="81">
        <v>6.88</v>
      </c>
      <c r="F449" s="82">
        <v>42130</v>
      </c>
      <c r="G449" s="81">
        <v>6.89</v>
      </c>
      <c r="H449" s="81">
        <f t="shared" si="337"/>
        <v>19608</v>
      </c>
      <c r="I449" s="81">
        <f t="shared" si="346"/>
        <v>19636.5</v>
      </c>
      <c r="J449" s="83">
        <f t="shared" si="342"/>
        <v>0</v>
      </c>
      <c r="K449" s="80">
        <f t="shared" si="343"/>
        <v>0</v>
      </c>
      <c r="L449" s="84">
        <f t="shared" si="344"/>
        <v>0.0014534883720930232</v>
      </c>
      <c r="M449" s="67">
        <f t="shared" si="345"/>
        <v>28.5</v>
      </c>
      <c r="V449" s="1">
        <v>42130</v>
      </c>
      <c r="W449" s="46">
        <v>28.5</v>
      </c>
      <c r="X449" s="46">
        <f t="shared" si="304"/>
        <v>24864.24270000004</v>
      </c>
    </row>
    <row r="450" spans="1:24" ht="12.75">
      <c r="A450" s="1">
        <v>42131</v>
      </c>
      <c r="B450" s="69" t="s">
        <v>53</v>
      </c>
      <c r="C450" s="79" t="s">
        <v>42</v>
      </c>
      <c r="D450" s="80">
        <v>4200</v>
      </c>
      <c r="E450" s="81">
        <v>6.91</v>
      </c>
      <c r="F450" s="82">
        <v>42131</v>
      </c>
      <c r="G450" s="81">
        <v>7.08</v>
      </c>
      <c r="H450" s="81">
        <f t="shared" si="337"/>
        <v>29022</v>
      </c>
      <c r="I450" s="81">
        <f t="shared" si="346"/>
        <v>29736</v>
      </c>
      <c r="J450" s="83">
        <f aca="true" t="shared" si="347" ref="J450:J456">IF(F450&gt;0,F450-A450,0)</f>
        <v>0</v>
      </c>
      <c r="K450" s="80">
        <f aca="true" t="shared" si="348" ref="K450:K456">H450*J450</f>
        <v>0</v>
      </c>
      <c r="L450" s="84">
        <f t="shared" si="344"/>
        <v>0.024602026049204053</v>
      </c>
      <c r="M450" s="67">
        <f t="shared" si="345"/>
        <v>714</v>
      </c>
      <c r="V450" s="1">
        <v>42131</v>
      </c>
      <c r="W450" s="46">
        <v>714</v>
      </c>
      <c r="X450" s="46">
        <f t="shared" si="304"/>
        <v>25578.24270000004</v>
      </c>
    </row>
    <row r="451" spans="1:24" ht="12.75">
      <c r="A451" s="1">
        <v>42132</v>
      </c>
      <c r="B451" s="69" t="s">
        <v>62</v>
      </c>
      <c r="C451" s="79" t="s">
        <v>42</v>
      </c>
      <c r="D451" s="80">
        <v>16500</v>
      </c>
      <c r="E451" s="86">
        <v>1.056</v>
      </c>
      <c r="F451" s="82">
        <v>42132</v>
      </c>
      <c r="G451" s="86">
        <v>1.06</v>
      </c>
      <c r="H451" s="81">
        <f t="shared" si="337"/>
        <v>17424</v>
      </c>
      <c r="I451" s="81">
        <f t="shared" si="346"/>
        <v>17490</v>
      </c>
      <c r="J451" s="83">
        <f t="shared" si="347"/>
        <v>0</v>
      </c>
      <c r="K451" s="80">
        <f t="shared" si="348"/>
        <v>0</v>
      </c>
      <c r="L451" s="84">
        <f aca="true" t="shared" si="349" ref="L451:L457">IF(F451&gt;0,IF(LEFT(UPPER(C451))="S",(H451-I451)/H451,(I451-H451)/H451),0)</f>
        <v>0.003787878787878788</v>
      </c>
      <c r="M451" s="67">
        <f aca="true" t="shared" si="350" ref="M451:M457">(H451*L451)</f>
        <v>66</v>
      </c>
      <c r="V451" s="1">
        <v>42132</v>
      </c>
      <c r="W451" s="46">
        <v>66</v>
      </c>
      <c r="X451" s="46">
        <f t="shared" si="304"/>
        <v>25644.24270000004</v>
      </c>
    </row>
    <row r="452" spans="1:24" ht="12.75">
      <c r="A452" s="1">
        <v>42135</v>
      </c>
      <c r="B452" s="69" t="s">
        <v>51</v>
      </c>
      <c r="C452" s="79" t="s">
        <v>42</v>
      </c>
      <c r="D452" s="80">
        <v>1150</v>
      </c>
      <c r="E452" s="81">
        <v>20.09</v>
      </c>
      <c r="F452" s="82">
        <v>42135</v>
      </c>
      <c r="G452" s="81">
        <v>20.19</v>
      </c>
      <c r="H452" s="81">
        <f t="shared" si="337"/>
        <v>23103.5</v>
      </c>
      <c r="I452" s="81">
        <f t="shared" si="346"/>
        <v>23218.5</v>
      </c>
      <c r="J452" s="83">
        <f t="shared" si="347"/>
        <v>0</v>
      </c>
      <c r="K452" s="80">
        <f t="shared" si="348"/>
        <v>0</v>
      </c>
      <c r="L452" s="84">
        <f t="shared" si="349"/>
        <v>0.004977600796416127</v>
      </c>
      <c r="M452" s="67">
        <f t="shared" si="350"/>
        <v>114.99999999999999</v>
      </c>
      <c r="V452" s="1">
        <v>42135</v>
      </c>
      <c r="W452" s="46">
        <v>115</v>
      </c>
      <c r="X452" s="46">
        <f t="shared" si="304"/>
        <v>25759.24270000004</v>
      </c>
    </row>
    <row r="453" spans="1:24" ht="12.75">
      <c r="A453" s="1">
        <v>42136</v>
      </c>
      <c r="B453" s="69" t="s">
        <v>39</v>
      </c>
      <c r="C453" s="79" t="s">
        <v>42</v>
      </c>
      <c r="D453" s="80">
        <v>1950</v>
      </c>
      <c r="E453" s="81">
        <v>12.73</v>
      </c>
      <c r="F453" s="82">
        <v>42136</v>
      </c>
      <c r="G453" s="81">
        <v>12.6</v>
      </c>
      <c r="H453" s="81">
        <f t="shared" si="337"/>
        <v>24823.5</v>
      </c>
      <c r="I453" s="81">
        <f t="shared" si="346"/>
        <v>24570</v>
      </c>
      <c r="J453" s="83">
        <f t="shared" si="347"/>
        <v>0</v>
      </c>
      <c r="K453" s="80">
        <f t="shared" si="348"/>
        <v>0</v>
      </c>
      <c r="L453" s="84">
        <f t="shared" si="349"/>
        <v>-0.01021209740769835</v>
      </c>
      <c r="M453" s="67">
        <f t="shared" si="350"/>
        <v>-253.5</v>
      </c>
      <c r="V453" s="1">
        <v>42136</v>
      </c>
      <c r="W453" s="46">
        <v>-253.5</v>
      </c>
      <c r="X453" s="46">
        <f t="shared" si="304"/>
        <v>25505.74270000004</v>
      </c>
    </row>
    <row r="454" spans="1:24" ht="12.75">
      <c r="A454" s="1">
        <v>42138</v>
      </c>
      <c r="B454" s="69" t="s">
        <v>94</v>
      </c>
      <c r="C454" s="79" t="s">
        <v>42</v>
      </c>
      <c r="D454" s="80">
        <v>1750</v>
      </c>
      <c r="E454" s="81">
        <v>13.3</v>
      </c>
      <c r="F454" s="82">
        <v>42138</v>
      </c>
      <c r="G454" s="81">
        <v>13.48</v>
      </c>
      <c r="H454" s="81">
        <f t="shared" si="337"/>
        <v>23275</v>
      </c>
      <c r="I454" s="81">
        <f t="shared" si="346"/>
        <v>23590</v>
      </c>
      <c r="J454" s="83">
        <f t="shared" si="347"/>
        <v>0</v>
      </c>
      <c r="K454" s="80">
        <f t="shared" si="348"/>
        <v>0</v>
      </c>
      <c r="L454" s="84">
        <f t="shared" si="349"/>
        <v>0.013533834586466165</v>
      </c>
      <c r="M454" s="67">
        <f t="shared" si="350"/>
        <v>315</v>
      </c>
      <c r="V454" s="1">
        <v>42138</v>
      </c>
      <c r="W454" s="46">
        <v>315</v>
      </c>
      <c r="X454" s="46">
        <f t="shared" si="304"/>
        <v>25820.74270000004</v>
      </c>
    </row>
    <row r="455" spans="1:24" ht="12.75">
      <c r="A455" s="1">
        <v>42139</v>
      </c>
      <c r="B455" s="69" t="s">
        <v>98</v>
      </c>
      <c r="C455" s="79" t="s">
        <v>42</v>
      </c>
      <c r="D455" s="80">
        <v>858</v>
      </c>
      <c r="E455" s="81">
        <v>29.1</v>
      </c>
      <c r="F455" s="82">
        <v>42139</v>
      </c>
      <c r="G455" s="81">
        <v>29.36</v>
      </c>
      <c r="H455" s="81">
        <f t="shared" si="337"/>
        <v>24967.800000000003</v>
      </c>
      <c r="I455" s="81">
        <f aca="true" t="shared" si="351" ref="I455:I460">IF(F455&gt;0,G455*D455,0)</f>
        <v>25190.88</v>
      </c>
      <c r="J455" s="83">
        <f t="shared" si="347"/>
        <v>0</v>
      </c>
      <c r="K455" s="80">
        <f t="shared" si="348"/>
        <v>0</v>
      </c>
      <c r="L455" s="84">
        <f t="shared" si="349"/>
        <v>0.008934707903779992</v>
      </c>
      <c r="M455" s="67">
        <f t="shared" si="350"/>
        <v>223.0799999999981</v>
      </c>
      <c r="V455" s="1">
        <v>42139</v>
      </c>
      <c r="W455" s="46">
        <v>223.0799999999981</v>
      </c>
      <c r="X455" s="46">
        <f t="shared" si="304"/>
        <v>26043.822700000037</v>
      </c>
    </row>
    <row r="456" spans="1:24" ht="12.75">
      <c r="A456" s="1">
        <v>42142</v>
      </c>
      <c r="B456" s="69" t="s">
        <v>62</v>
      </c>
      <c r="C456" s="79" t="s">
        <v>42</v>
      </c>
      <c r="D456" s="80">
        <v>23000</v>
      </c>
      <c r="E456" s="86">
        <v>1.096</v>
      </c>
      <c r="F456" s="82">
        <v>42142</v>
      </c>
      <c r="G456" s="86">
        <v>1.083</v>
      </c>
      <c r="H456" s="81">
        <f t="shared" si="337"/>
        <v>25208.000000000004</v>
      </c>
      <c r="I456" s="81">
        <f t="shared" si="351"/>
        <v>24909</v>
      </c>
      <c r="J456" s="83">
        <f t="shared" si="347"/>
        <v>0</v>
      </c>
      <c r="K456" s="80">
        <f t="shared" si="348"/>
        <v>0</v>
      </c>
      <c r="L456" s="84">
        <f t="shared" si="349"/>
        <v>-0.011861313868613282</v>
      </c>
      <c r="M456" s="67">
        <f t="shared" si="350"/>
        <v>-299.00000000000364</v>
      </c>
      <c r="V456" s="1">
        <v>42142</v>
      </c>
      <c r="W456" s="46">
        <v>-299.00000000000364</v>
      </c>
      <c r="X456" s="46">
        <f t="shared" si="304"/>
        <v>25744.822700000033</v>
      </c>
    </row>
    <row r="457" spans="1:24" ht="12.75">
      <c r="A457" s="1">
        <v>42143</v>
      </c>
      <c r="B457" s="69" t="s">
        <v>62</v>
      </c>
      <c r="C457" s="79" t="s">
        <v>42</v>
      </c>
      <c r="D457" s="80">
        <v>27000</v>
      </c>
      <c r="E457" s="86">
        <v>1.103</v>
      </c>
      <c r="F457" s="82">
        <v>42143</v>
      </c>
      <c r="G457" s="81">
        <v>1.12</v>
      </c>
      <c r="H457" s="81">
        <f t="shared" si="337"/>
        <v>29781</v>
      </c>
      <c r="I457" s="81">
        <f t="shared" si="351"/>
        <v>30240.000000000004</v>
      </c>
      <c r="J457" s="83">
        <f aca="true" t="shared" si="352" ref="J457:J462">IF(F457&gt;0,F457-A457,0)</f>
        <v>0</v>
      </c>
      <c r="K457" s="80">
        <f aca="true" t="shared" si="353" ref="K457:K462">H457*J457</f>
        <v>0</v>
      </c>
      <c r="L457" s="84">
        <f t="shared" si="349"/>
        <v>0.015412511332729043</v>
      </c>
      <c r="M457" s="67">
        <f t="shared" si="350"/>
        <v>459.00000000000364</v>
      </c>
      <c r="V457" s="1">
        <v>42143</v>
      </c>
      <c r="W457" s="46">
        <v>459.00000000000364</v>
      </c>
      <c r="X457" s="46">
        <f t="shared" si="304"/>
        <v>26203.822700000037</v>
      </c>
    </row>
    <row r="458" spans="1:24" ht="12.75">
      <c r="A458" s="1">
        <v>42144</v>
      </c>
      <c r="B458" s="69" t="s">
        <v>57</v>
      </c>
      <c r="C458" s="79" t="s">
        <v>42</v>
      </c>
      <c r="D458" s="80">
        <v>3700</v>
      </c>
      <c r="E458" s="86">
        <v>7.365</v>
      </c>
      <c r="F458" s="82">
        <v>42144</v>
      </c>
      <c r="G458" s="85">
        <v>7.45</v>
      </c>
      <c r="H458" s="81">
        <f t="shared" si="337"/>
        <v>27250.5</v>
      </c>
      <c r="I458" s="81">
        <f t="shared" si="351"/>
        <v>27565</v>
      </c>
      <c r="J458" s="83">
        <f t="shared" si="352"/>
        <v>0</v>
      </c>
      <c r="K458" s="80">
        <f t="shared" si="353"/>
        <v>0</v>
      </c>
      <c r="L458" s="84">
        <f aca="true" t="shared" si="354" ref="L458:L464">IF(F458&gt;0,IF(LEFT(UPPER(C458))="S",(H458-I458)/H458,(I458-H458)/H458),0)</f>
        <v>0.011541072640868975</v>
      </c>
      <c r="M458" s="67">
        <f aca="true" t="shared" si="355" ref="M458:M464">(H458*L458)</f>
        <v>314.5</v>
      </c>
      <c r="V458" s="1">
        <v>42144</v>
      </c>
      <c r="W458" s="46">
        <v>314.5</v>
      </c>
      <c r="X458" s="46">
        <f t="shared" si="304"/>
        <v>26518.322700000037</v>
      </c>
    </row>
    <row r="459" spans="1:24" ht="12.75">
      <c r="A459" s="1">
        <v>42150</v>
      </c>
      <c r="B459" s="69" t="s">
        <v>65</v>
      </c>
      <c r="C459" s="79" t="s">
        <v>42</v>
      </c>
      <c r="D459" s="80">
        <v>2650</v>
      </c>
      <c r="E459" s="81">
        <v>11.29</v>
      </c>
      <c r="F459" s="82">
        <v>42150</v>
      </c>
      <c r="G459" s="81">
        <v>11.48</v>
      </c>
      <c r="H459" s="81">
        <f t="shared" si="337"/>
        <v>29918.499999999996</v>
      </c>
      <c r="I459" s="81">
        <f t="shared" si="351"/>
        <v>30422</v>
      </c>
      <c r="J459" s="83">
        <f t="shared" si="352"/>
        <v>0</v>
      </c>
      <c r="K459" s="80">
        <f t="shared" si="353"/>
        <v>0</v>
      </c>
      <c r="L459" s="84">
        <f t="shared" si="354"/>
        <v>0.016829052258636085</v>
      </c>
      <c r="M459" s="67">
        <f t="shared" si="355"/>
        <v>503.50000000000364</v>
      </c>
      <c r="V459" s="1">
        <v>42150</v>
      </c>
      <c r="W459" s="46">
        <v>503.50000000000364</v>
      </c>
      <c r="X459" s="46">
        <f t="shared" si="304"/>
        <v>27021.82270000004</v>
      </c>
    </row>
    <row r="460" spans="1:24" ht="12.75">
      <c r="A460" s="1">
        <v>42151</v>
      </c>
      <c r="B460" s="69" t="s">
        <v>86</v>
      </c>
      <c r="C460" s="79" t="s">
        <v>42</v>
      </c>
      <c r="D460" s="80">
        <v>21000</v>
      </c>
      <c r="E460" s="85">
        <v>1.672</v>
      </c>
      <c r="F460" s="82">
        <v>42151</v>
      </c>
      <c r="G460" s="85">
        <v>1.684</v>
      </c>
      <c r="H460" s="81">
        <f t="shared" si="337"/>
        <v>35112</v>
      </c>
      <c r="I460" s="81">
        <f t="shared" si="351"/>
        <v>35364</v>
      </c>
      <c r="J460" s="83">
        <f t="shared" si="352"/>
        <v>0</v>
      </c>
      <c r="K460" s="80">
        <f t="shared" si="353"/>
        <v>0</v>
      </c>
      <c r="L460" s="84">
        <f t="shared" si="354"/>
        <v>0.007177033492822967</v>
      </c>
      <c r="M460" s="67">
        <f t="shared" si="355"/>
        <v>252</v>
      </c>
      <c r="V460" s="1">
        <v>42151</v>
      </c>
      <c r="W460" s="46">
        <v>252</v>
      </c>
      <c r="X460" s="46">
        <f t="shared" si="304"/>
        <v>27273.82270000004</v>
      </c>
    </row>
    <row r="461" spans="1:24" ht="12.75">
      <c r="A461" s="1">
        <v>42152</v>
      </c>
      <c r="B461" s="69" t="s">
        <v>57</v>
      </c>
      <c r="C461" s="79" t="s">
        <v>42</v>
      </c>
      <c r="D461" s="80">
        <v>1935</v>
      </c>
      <c r="E461" s="86">
        <v>7.745</v>
      </c>
      <c r="F461" s="82">
        <v>42152</v>
      </c>
      <c r="G461" s="85">
        <v>7.94</v>
      </c>
      <c r="H461" s="81">
        <f t="shared" si="337"/>
        <v>14986.575</v>
      </c>
      <c r="I461" s="81">
        <f aca="true" t="shared" si="356" ref="I461:I467">IF(F461&gt;0,G461*D461,0)</f>
        <v>15363.900000000001</v>
      </c>
      <c r="J461" s="83">
        <f t="shared" si="352"/>
        <v>0</v>
      </c>
      <c r="K461" s="80">
        <f t="shared" si="353"/>
        <v>0</v>
      </c>
      <c r="L461" s="84">
        <f t="shared" si="354"/>
        <v>0.025177533892834135</v>
      </c>
      <c r="M461" s="67">
        <f t="shared" si="355"/>
        <v>377.3250000000007</v>
      </c>
      <c r="V461" s="1">
        <v>42152</v>
      </c>
      <c r="W461" s="46">
        <v>377.3250000000007</v>
      </c>
      <c r="X461" s="46">
        <f t="shared" si="304"/>
        <v>27651.14770000004</v>
      </c>
    </row>
    <row r="462" spans="1:24" ht="12.75">
      <c r="A462" s="1">
        <v>42153</v>
      </c>
      <c r="B462" s="69" t="s">
        <v>84</v>
      </c>
      <c r="C462" s="79" t="s">
        <v>42</v>
      </c>
      <c r="D462" s="80">
        <v>12000</v>
      </c>
      <c r="E462" s="81">
        <v>1.84</v>
      </c>
      <c r="F462" s="82">
        <v>42153</v>
      </c>
      <c r="G462" s="86">
        <v>1.831</v>
      </c>
      <c r="H462" s="81">
        <f t="shared" si="337"/>
        <v>22080</v>
      </c>
      <c r="I462" s="81">
        <f t="shared" si="356"/>
        <v>21972</v>
      </c>
      <c r="J462" s="83">
        <f t="shared" si="352"/>
        <v>0</v>
      </c>
      <c r="K462" s="80">
        <f t="shared" si="353"/>
        <v>0</v>
      </c>
      <c r="L462" s="84">
        <f t="shared" si="354"/>
        <v>-0.004891304347826087</v>
      </c>
      <c r="M462" s="67">
        <f t="shared" si="355"/>
        <v>-108.00000000000001</v>
      </c>
      <c r="V462" s="1">
        <v>42153</v>
      </c>
      <c r="W462" s="46">
        <v>-108</v>
      </c>
      <c r="X462" s="46">
        <f t="shared" si="304"/>
        <v>27543.14770000004</v>
      </c>
    </row>
    <row r="463" spans="1:24" ht="12.75">
      <c r="A463" s="1">
        <v>42158</v>
      </c>
      <c r="B463" s="69" t="s">
        <v>99</v>
      </c>
      <c r="C463" s="79" t="s">
        <v>42</v>
      </c>
      <c r="D463" s="80">
        <v>6700</v>
      </c>
      <c r="E463" s="81">
        <v>4.47</v>
      </c>
      <c r="F463" s="82">
        <v>42158</v>
      </c>
      <c r="G463" s="85">
        <v>4.4249</v>
      </c>
      <c r="H463" s="81">
        <f aca="true" t="shared" si="357" ref="H463:H470">E463*D463</f>
        <v>29949</v>
      </c>
      <c r="I463" s="81">
        <f t="shared" si="356"/>
        <v>29646.83</v>
      </c>
      <c r="J463" s="83">
        <f aca="true" t="shared" si="358" ref="J463:J468">IF(F463&gt;0,F463-A463,0)</f>
        <v>0</v>
      </c>
      <c r="K463" s="80">
        <f aca="true" t="shared" si="359" ref="K463:K468">H463*J463</f>
        <v>0</v>
      </c>
      <c r="L463" s="84">
        <f t="shared" si="354"/>
        <v>-0.010089485458612917</v>
      </c>
      <c r="M463" s="67">
        <f t="shared" si="355"/>
        <v>-302.16999999999825</v>
      </c>
      <c r="V463" s="1">
        <v>42158</v>
      </c>
      <c r="W463" s="46">
        <v>-302.16999999999825</v>
      </c>
      <c r="X463" s="46">
        <f t="shared" si="304"/>
        <v>27240.977700000043</v>
      </c>
    </row>
    <row r="464" spans="1:24" ht="12.75">
      <c r="A464" s="1">
        <v>42160</v>
      </c>
      <c r="B464" s="69" t="s">
        <v>62</v>
      </c>
      <c r="C464" s="79" t="s">
        <v>46</v>
      </c>
      <c r="D464" s="80">
        <v>17500</v>
      </c>
      <c r="E464" s="86">
        <v>1.164</v>
      </c>
      <c r="F464" s="82">
        <v>42160</v>
      </c>
      <c r="G464" s="86">
        <v>1.147</v>
      </c>
      <c r="H464" s="81">
        <f t="shared" si="357"/>
        <v>20370</v>
      </c>
      <c r="I464" s="81">
        <f t="shared" si="356"/>
        <v>20072.5</v>
      </c>
      <c r="J464" s="83">
        <f t="shared" si="358"/>
        <v>0</v>
      </c>
      <c r="K464" s="80">
        <f t="shared" si="359"/>
        <v>0</v>
      </c>
      <c r="L464" s="84">
        <f t="shared" si="354"/>
        <v>0.014604810996563574</v>
      </c>
      <c r="M464" s="67">
        <f t="shared" si="355"/>
        <v>297.5</v>
      </c>
      <c r="V464" s="1">
        <v>42160</v>
      </c>
      <c r="W464" s="46">
        <v>297.5</v>
      </c>
      <c r="X464" s="46">
        <f t="shared" si="304"/>
        <v>27538.477700000043</v>
      </c>
    </row>
    <row r="465" spans="1:24" ht="12.75">
      <c r="A465" s="1">
        <v>42163</v>
      </c>
      <c r="B465" s="69" t="s">
        <v>39</v>
      </c>
      <c r="C465" s="79" t="s">
        <v>42</v>
      </c>
      <c r="D465" s="80">
        <v>1500</v>
      </c>
      <c r="E465" s="81">
        <v>10.56</v>
      </c>
      <c r="F465" s="82">
        <v>42163</v>
      </c>
      <c r="G465" s="81">
        <v>10.48</v>
      </c>
      <c r="H465" s="81">
        <f t="shared" si="357"/>
        <v>15840</v>
      </c>
      <c r="I465" s="81">
        <f t="shared" si="356"/>
        <v>15720</v>
      </c>
      <c r="J465" s="83">
        <f t="shared" si="358"/>
        <v>0</v>
      </c>
      <c r="K465" s="80">
        <f t="shared" si="359"/>
        <v>0</v>
      </c>
      <c r="L465" s="84">
        <f aca="true" t="shared" si="360" ref="L465:L470">IF(F465&gt;0,IF(LEFT(UPPER(C465))="S",(H465-I465)/H465,(I465-H465)/H465),0)</f>
        <v>-0.007575757575757576</v>
      </c>
      <c r="M465" s="67">
        <f aca="true" t="shared" si="361" ref="M465:M470">(H465*L465)</f>
        <v>-120</v>
      </c>
      <c r="V465" s="1">
        <v>42163</v>
      </c>
      <c r="W465" s="46">
        <v>-120</v>
      </c>
      <c r="X465" s="46">
        <f t="shared" si="304"/>
        <v>27418.477700000043</v>
      </c>
    </row>
    <row r="466" spans="1:24" ht="12.75">
      <c r="A466" s="1">
        <v>42164</v>
      </c>
      <c r="B466" s="69" t="s">
        <v>52</v>
      </c>
      <c r="C466" s="79" t="s">
        <v>42</v>
      </c>
      <c r="D466" s="80">
        <v>4100</v>
      </c>
      <c r="E466" s="86">
        <v>4.252</v>
      </c>
      <c r="F466" s="82">
        <v>42164</v>
      </c>
      <c r="G466" s="86">
        <v>4.174</v>
      </c>
      <c r="H466" s="81">
        <f t="shared" si="357"/>
        <v>17433.2</v>
      </c>
      <c r="I466" s="81">
        <f t="shared" si="356"/>
        <v>17113.4</v>
      </c>
      <c r="J466" s="83">
        <f t="shared" si="358"/>
        <v>0</v>
      </c>
      <c r="K466" s="80">
        <f t="shared" si="359"/>
        <v>0</v>
      </c>
      <c r="L466" s="84">
        <f t="shared" si="360"/>
        <v>-0.018344308560677286</v>
      </c>
      <c r="M466" s="67">
        <f t="shared" si="361"/>
        <v>-319.7999999999993</v>
      </c>
      <c r="V466" s="1">
        <v>42164</v>
      </c>
      <c r="W466" s="46">
        <v>-319.7999999999993</v>
      </c>
      <c r="X466" s="46">
        <f t="shared" si="304"/>
        <v>27098.677700000044</v>
      </c>
    </row>
    <row r="467" spans="1:24" ht="12.75">
      <c r="A467" s="1">
        <v>42166</v>
      </c>
      <c r="B467" s="69" t="s">
        <v>94</v>
      </c>
      <c r="C467" s="79" t="s">
        <v>42</v>
      </c>
      <c r="D467" s="80">
        <v>1850</v>
      </c>
      <c r="E467" s="81">
        <v>13.99</v>
      </c>
      <c r="F467" s="82">
        <v>42166</v>
      </c>
      <c r="G467" s="81">
        <v>14.06</v>
      </c>
      <c r="H467" s="81">
        <f t="shared" si="357"/>
        <v>25881.5</v>
      </c>
      <c r="I467" s="81">
        <f t="shared" si="356"/>
        <v>26011</v>
      </c>
      <c r="J467" s="83">
        <f t="shared" si="358"/>
        <v>0</v>
      </c>
      <c r="K467" s="80">
        <f t="shared" si="359"/>
        <v>0</v>
      </c>
      <c r="L467" s="84">
        <f t="shared" si="360"/>
        <v>0.005003573981415297</v>
      </c>
      <c r="M467" s="67">
        <f t="shared" si="361"/>
        <v>129.5</v>
      </c>
      <c r="V467" s="1">
        <v>42166</v>
      </c>
      <c r="W467" s="46">
        <v>129.5</v>
      </c>
      <c r="X467" s="46">
        <f t="shared" si="304"/>
        <v>27228.177700000044</v>
      </c>
    </row>
    <row r="468" spans="1:24" ht="12.75">
      <c r="A468" s="1">
        <v>42167</v>
      </c>
      <c r="B468" s="69" t="s">
        <v>62</v>
      </c>
      <c r="C468" s="79" t="s">
        <v>42</v>
      </c>
      <c r="D468" s="80">
        <v>23000</v>
      </c>
      <c r="E468" s="86">
        <v>1.161</v>
      </c>
      <c r="F468" s="82">
        <v>42167</v>
      </c>
      <c r="G468" s="85">
        <v>1.148</v>
      </c>
      <c r="H468" s="81">
        <f t="shared" si="357"/>
        <v>26703</v>
      </c>
      <c r="I468" s="81">
        <f aca="true" t="shared" si="362" ref="I468:I473">IF(F468&gt;0,G468*D468,0)</f>
        <v>26403.999999999996</v>
      </c>
      <c r="J468" s="83">
        <f t="shared" si="358"/>
        <v>0</v>
      </c>
      <c r="K468" s="80">
        <f t="shared" si="359"/>
        <v>0</v>
      </c>
      <c r="L468" s="84">
        <f t="shared" si="360"/>
        <v>-0.011197243755383427</v>
      </c>
      <c r="M468" s="67">
        <f t="shared" si="361"/>
        <v>-299.00000000000364</v>
      </c>
      <c r="V468" s="1">
        <v>42167</v>
      </c>
      <c r="W468" s="46">
        <v>-299.00000000000364</v>
      </c>
      <c r="X468" s="46">
        <f t="shared" si="304"/>
        <v>26929.17770000004</v>
      </c>
    </row>
    <row r="469" spans="1:24" ht="12.75">
      <c r="A469" s="1">
        <v>42171</v>
      </c>
      <c r="B469" s="69" t="s">
        <v>51</v>
      </c>
      <c r="C469" s="79" t="s">
        <v>42</v>
      </c>
      <c r="D469" s="80">
        <v>2000</v>
      </c>
      <c r="E469" s="81">
        <v>19.46</v>
      </c>
      <c r="F469" s="82">
        <v>42171</v>
      </c>
      <c r="G469" s="81">
        <v>19.29</v>
      </c>
      <c r="H469" s="81">
        <f t="shared" si="357"/>
        <v>38920</v>
      </c>
      <c r="I469" s="81">
        <f t="shared" si="362"/>
        <v>38580</v>
      </c>
      <c r="J469" s="83">
        <f aca="true" t="shared" si="363" ref="J469:J474">IF(F469&gt;0,F469-A469,0)</f>
        <v>0</v>
      </c>
      <c r="K469" s="80">
        <f aca="true" t="shared" si="364" ref="K469:K474">H469*J469</f>
        <v>0</v>
      </c>
      <c r="L469" s="84">
        <f t="shared" si="360"/>
        <v>-0.008735868448098663</v>
      </c>
      <c r="M469" s="67">
        <f t="shared" si="361"/>
        <v>-339.99999999999994</v>
      </c>
      <c r="V469" s="1">
        <v>42171</v>
      </c>
      <c r="W469" s="46">
        <v>-340</v>
      </c>
      <c r="X469" s="46">
        <f t="shared" si="304"/>
        <v>26589.17770000004</v>
      </c>
    </row>
    <row r="470" spans="1:24" ht="12.75">
      <c r="A470" s="1">
        <v>42173</v>
      </c>
      <c r="B470" s="69" t="s">
        <v>39</v>
      </c>
      <c r="C470" s="79" t="s">
        <v>42</v>
      </c>
      <c r="D470" s="80">
        <v>4200</v>
      </c>
      <c r="E470" s="81">
        <v>9.1</v>
      </c>
      <c r="F470" s="82">
        <v>42173</v>
      </c>
      <c r="G470" s="85">
        <v>9.1497</v>
      </c>
      <c r="H470" s="81">
        <f t="shared" si="357"/>
        <v>38220</v>
      </c>
      <c r="I470" s="81">
        <f t="shared" si="362"/>
        <v>38428.74</v>
      </c>
      <c r="J470" s="83">
        <f t="shared" si="363"/>
        <v>0</v>
      </c>
      <c r="K470" s="80">
        <f t="shared" si="364"/>
        <v>0</v>
      </c>
      <c r="L470" s="84">
        <f t="shared" si="360"/>
        <v>0.005461538461538408</v>
      </c>
      <c r="M470" s="67">
        <f t="shared" si="361"/>
        <v>208.73999999999796</v>
      </c>
      <c r="V470" s="1">
        <v>42173</v>
      </c>
      <c r="W470" s="46">
        <v>208.73999999999796</v>
      </c>
      <c r="X470" s="46">
        <f t="shared" si="304"/>
        <v>26797.917700000038</v>
      </c>
    </row>
    <row r="471" spans="1:24" ht="12.75">
      <c r="A471" s="1">
        <v>42174</v>
      </c>
      <c r="B471" s="69" t="s">
        <v>84</v>
      </c>
      <c r="C471" s="79" t="s">
        <v>46</v>
      </c>
      <c r="D471" s="80">
        <v>11000</v>
      </c>
      <c r="E471" s="81">
        <v>1.82</v>
      </c>
      <c r="F471" s="82">
        <v>42174</v>
      </c>
      <c r="G471" s="85">
        <v>1.8414</v>
      </c>
      <c r="H471" s="81">
        <f aca="true" t="shared" si="365" ref="H471:H476">E471*D471</f>
        <v>20020</v>
      </c>
      <c r="I471" s="81">
        <f t="shared" si="362"/>
        <v>20255.399999999998</v>
      </c>
      <c r="J471" s="83">
        <f t="shared" si="363"/>
        <v>0</v>
      </c>
      <c r="K471" s="80">
        <f t="shared" si="364"/>
        <v>0</v>
      </c>
      <c r="L471" s="84">
        <f aca="true" t="shared" si="366" ref="L471:L476">IF(F471&gt;0,IF(LEFT(UPPER(C471))="S",(H471-I471)/H471,(I471-H471)/H471),0)</f>
        <v>-0.01175824175824165</v>
      </c>
      <c r="M471" s="67">
        <f aca="true" t="shared" si="367" ref="M471:M476">(H471*L471)</f>
        <v>-235.39999999999782</v>
      </c>
      <c r="V471" s="1">
        <v>42174</v>
      </c>
      <c r="W471" s="46">
        <v>-235.39999999999782</v>
      </c>
      <c r="X471" s="46">
        <f t="shared" si="304"/>
        <v>26562.51770000004</v>
      </c>
    </row>
    <row r="472" spans="1:24" ht="12.75">
      <c r="A472" s="1">
        <v>42177</v>
      </c>
      <c r="B472" s="69" t="s">
        <v>56</v>
      </c>
      <c r="C472" s="79" t="s">
        <v>42</v>
      </c>
      <c r="D472" s="80">
        <v>2000</v>
      </c>
      <c r="E472" s="81">
        <v>16.77</v>
      </c>
      <c r="F472" s="82">
        <v>42177</v>
      </c>
      <c r="G472" s="85">
        <v>16.724</v>
      </c>
      <c r="H472" s="81">
        <f t="shared" si="365"/>
        <v>33540</v>
      </c>
      <c r="I472" s="81">
        <f t="shared" si="362"/>
        <v>33448</v>
      </c>
      <c r="J472" s="83">
        <f t="shared" si="363"/>
        <v>0</v>
      </c>
      <c r="K472" s="80">
        <f t="shared" si="364"/>
        <v>0</v>
      </c>
      <c r="L472" s="84">
        <f t="shared" si="366"/>
        <v>-0.0027429934406678594</v>
      </c>
      <c r="M472" s="67">
        <f t="shared" si="367"/>
        <v>-92</v>
      </c>
      <c r="V472" s="1">
        <v>42177</v>
      </c>
      <c r="W472" s="46">
        <v>-92</v>
      </c>
      <c r="X472" s="46">
        <f aca="true" t="shared" si="368" ref="X472:X545">IF(W472=0,0,X471+W472)</f>
        <v>26470.51770000004</v>
      </c>
    </row>
    <row r="473" spans="1:24" ht="12.75">
      <c r="A473" s="1">
        <v>42178</v>
      </c>
      <c r="B473" s="69" t="s">
        <v>39</v>
      </c>
      <c r="C473" s="79" t="s">
        <v>42</v>
      </c>
      <c r="D473" s="80">
        <v>2800</v>
      </c>
      <c r="E473" s="81">
        <v>10.04</v>
      </c>
      <c r="F473" s="82">
        <v>42178</v>
      </c>
      <c r="G473" s="85">
        <v>10.09</v>
      </c>
      <c r="H473" s="81">
        <f t="shared" si="365"/>
        <v>28111.999999999996</v>
      </c>
      <c r="I473" s="81">
        <f t="shared" si="362"/>
        <v>28252</v>
      </c>
      <c r="J473" s="83">
        <f t="shared" si="363"/>
        <v>0</v>
      </c>
      <c r="K473" s="80">
        <f t="shared" si="364"/>
        <v>0</v>
      </c>
      <c r="L473" s="84">
        <f t="shared" si="366"/>
        <v>0.00498007968127503</v>
      </c>
      <c r="M473" s="67">
        <f t="shared" si="367"/>
        <v>140.00000000000364</v>
      </c>
      <c r="V473" s="1">
        <v>42178</v>
      </c>
      <c r="W473" s="46">
        <v>140.00000000000364</v>
      </c>
      <c r="X473" s="46">
        <f t="shared" si="368"/>
        <v>26610.517700000044</v>
      </c>
    </row>
    <row r="474" spans="1:24" ht="12.75">
      <c r="A474" s="1">
        <v>42179</v>
      </c>
      <c r="B474" s="69" t="s">
        <v>100</v>
      </c>
      <c r="C474" s="79" t="s">
        <v>42</v>
      </c>
      <c r="D474" s="80">
        <v>23000</v>
      </c>
      <c r="E474" s="86">
        <v>1.002</v>
      </c>
      <c r="F474" s="82">
        <v>42179</v>
      </c>
      <c r="G474" s="85">
        <v>0.9901</v>
      </c>
      <c r="H474" s="81">
        <f t="shared" si="365"/>
        <v>23046</v>
      </c>
      <c r="I474" s="81">
        <f aca="true" t="shared" si="369" ref="I474:I479">IF(F474&gt;0,G474*D474,0)</f>
        <v>22772.3</v>
      </c>
      <c r="J474" s="83">
        <f t="shared" si="363"/>
        <v>0</v>
      </c>
      <c r="K474" s="80">
        <f t="shared" si="364"/>
        <v>0</v>
      </c>
      <c r="L474" s="84">
        <f t="shared" si="366"/>
        <v>-0.011876247504990051</v>
      </c>
      <c r="M474" s="67">
        <f t="shared" si="367"/>
        <v>-273.7000000000007</v>
      </c>
      <c r="V474" s="1">
        <v>42179</v>
      </c>
      <c r="W474" s="46">
        <v>-273.7000000000007</v>
      </c>
      <c r="X474" s="46">
        <f t="shared" si="368"/>
        <v>26336.817700000043</v>
      </c>
    </row>
    <row r="475" spans="1:24" ht="12.75">
      <c r="A475" s="1">
        <v>42180</v>
      </c>
      <c r="B475" s="69" t="s">
        <v>100</v>
      </c>
      <c r="C475" s="79" t="s">
        <v>46</v>
      </c>
      <c r="D475" s="80">
        <v>20000</v>
      </c>
      <c r="E475" s="86">
        <v>1.024</v>
      </c>
      <c r="F475" s="82">
        <v>42180</v>
      </c>
      <c r="G475" s="85">
        <v>1.038</v>
      </c>
      <c r="H475" s="81">
        <f t="shared" si="365"/>
        <v>20480</v>
      </c>
      <c r="I475" s="81">
        <f t="shared" si="369"/>
        <v>20760</v>
      </c>
      <c r="J475" s="83">
        <f aca="true" t="shared" si="370" ref="J475:J480">IF(F475&gt;0,F475-A475,0)</f>
        <v>0</v>
      </c>
      <c r="K475" s="80">
        <f aca="true" t="shared" si="371" ref="K475:K480">H475*J475</f>
        <v>0</v>
      </c>
      <c r="L475" s="84">
        <f t="shared" si="366"/>
        <v>-0.013671875</v>
      </c>
      <c r="M475" s="67">
        <f t="shared" si="367"/>
        <v>-280</v>
      </c>
      <c r="V475" s="1">
        <v>42180</v>
      </c>
      <c r="W475" s="46">
        <v>-280</v>
      </c>
      <c r="X475" s="46">
        <f t="shared" si="368"/>
        <v>26056.817700000043</v>
      </c>
    </row>
    <row r="476" spans="1:24" ht="12.75">
      <c r="A476" s="1">
        <v>42181</v>
      </c>
      <c r="B476" s="69" t="s">
        <v>53</v>
      </c>
      <c r="C476" s="79" t="s">
        <v>42</v>
      </c>
      <c r="D476" s="80">
        <v>3333</v>
      </c>
      <c r="E476" s="86">
        <v>7.665</v>
      </c>
      <c r="F476" s="82">
        <v>42181</v>
      </c>
      <c r="G476" s="85">
        <v>7.735</v>
      </c>
      <c r="H476" s="81">
        <f t="shared" si="365"/>
        <v>25547.445</v>
      </c>
      <c r="I476" s="81">
        <f t="shared" si="369"/>
        <v>25780.755</v>
      </c>
      <c r="J476" s="83">
        <f t="shared" si="370"/>
        <v>0</v>
      </c>
      <c r="K476" s="80">
        <f t="shared" si="371"/>
        <v>0</v>
      </c>
      <c r="L476" s="84">
        <f t="shared" si="366"/>
        <v>0.009132420091324252</v>
      </c>
      <c r="M476" s="67">
        <f t="shared" si="367"/>
        <v>233.3100000000013</v>
      </c>
      <c r="V476" s="1">
        <v>42181</v>
      </c>
      <c r="W476" s="46">
        <v>233.3100000000013</v>
      </c>
      <c r="X476" s="46">
        <f t="shared" si="368"/>
        <v>26290.127700000045</v>
      </c>
    </row>
    <row r="477" spans="1:24" ht="12.75">
      <c r="A477" s="1">
        <v>42185</v>
      </c>
      <c r="B477" s="69" t="s">
        <v>81</v>
      </c>
      <c r="C477" s="79" t="s">
        <v>42</v>
      </c>
      <c r="D477" s="80">
        <v>4200</v>
      </c>
      <c r="E477" s="86">
        <v>6.05</v>
      </c>
      <c r="F477" s="82">
        <v>42185</v>
      </c>
      <c r="G477" s="85">
        <v>6.055</v>
      </c>
      <c r="H477" s="81">
        <f aca="true" t="shared" si="372" ref="H477:H482">E477*D477</f>
        <v>25410</v>
      </c>
      <c r="I477" s="81">
        <f t="shared" si="369"/>
        <v>25431</v>
      </c>
      <c r="J477" s="83">
        <f t="shared" si="370"/>
        <v>0</v>
      </c>
      <c r="K477" s="80">
        <f t="shared" si="371"/>
        <v>0</v>
      </c>
      <c r="L477" s="84">
        <f aca="true" t="shared" si="373" ref="L477:L482">IF(F477&gt;0,IF(LEFT(UPPER(C477))="S",(H477-I477)/H477,(I477-H477)/H477),0)</f>
        <v>0.0008264462809917355</v>
      </c>
      <c r="M477" s="67">
        <f aca="true" t="shared" si="374" ref="M477:M482">(H477*L477)</f>
        <v>21</v>
      </c>
      <c r="V477" s="1">
        <v>42185</v>
      </c>
      <c r="W477" s="46">
        <v>21</v>
      </c>
      <c r="X477" s="46">
        <f t="shared" si="368"/>
        <v>26311.127700000045</v>
      </c>
    </row>
    <row r="478" spans="1:24" ht="12.75">
      <c r="A478" s="1">
        <v>42186</v>
      </c>
      <c r="B478" s="69" t="s">
        <v>53</v>
      </c>
      <c r="C478" s="79" t="s">
        <v>42</v>
      </c>
      <c r="D478" s="80">
        <v>4100</v>
      </c>
      <c r="E478" s="86">
        <v>7.31</v>
      </c>
      <c r="F478" s="82">
        <v>42186</v>
      </c>
      <c r="G478" s="85">
        <v>7.46</v>
      </c>
      <c r="H478" s="81">
        <f t="shared" si="372"/>
        <v>29971</v>
      </c>
      <c r="I478" s="81">
        <f t="shared" si="369"/>
        <v>30586</v>
      </c>
      <c r="J478" s="83">
        <f t="shared" si="370"/>
        <v>0</v>
      </c>
      <c r="K478" s="80">
        <f t="shared" si="371"/>
        <v>0</v>
      </c>
      <c r="L478" s="84">
        <f t="shared" si="373"/>
        <v>0.02051983584131327</v>
      </c>
      <c r="M478" s="67">
        <f t="shared" si="374"/>
        <v>615</v>
      </c>
      <c r="V478" s="1">
        <v>42186</v>
      </c>
      <c r="W478" s="46">
        <v>615</v>
      </c>
      <c r="X478" s="46">
        <f t="shared" si="368"/>
        <v>26926.127700000045</v>
      </c>
    </row>
    <row r="479" spans="1:24" ht="12.75">
      <c r="A479" s="1">
        <v>42187</v>
      </c>
      <c r="B479" s="69" t="s">
        <v>101</v>
      </c>
      <c r="C479" s="79" t="s">
        <v>42</v>
      </c>
      <c r="D479" s="80">
        <v>14000</v>
      </c>
      <c r="E479" s="86">
        <v>1.8129</v>
      </c>
      <c r="F479" s="82">
        <v>42187</v>
      </c>
      <c r="G479" s="85">
        <v>1.79</v>
      </c>
      <c r="H479" s="81">
        <f t="shared" si="372"/>
        <v>25380.6</v>
      </c>
      <c r="I479" s="81">
        <f t="shared" si="369"/>
        <v>25060</v>
      </c>
      <c r="J479" s="83">
        <f t="shared" si="370"/>
        <v>0</v>
      </c>
      <c r="K479" s="80">
        <f t="shared" si="371"/>
        <v>0</v>
      </c>
      <c r="L479" s="84">
        <f t="shared" si="373"/>
        <v>-0.012631695074190466</v>
      </c>
      <c r="M479" s="67">
        <f t="shared" si="374"/>
        <v>-320.59999999999854</v>
      </c>
      <c r="V479" s="1">
        <v>42187</v>
      </c>
      <c r="W479" s="46">
        <v>-320.59999999999854</v>
      </c>
      <c r="X479" s="46">
        <f t="shared" si="368"/>
        <v>26605.527700000046</v>
      </c>
    </row>
    <row r="480" spans="1:24" ht="12.75">
      <c r="A480" s="1">
        <v>42188</v>
      </c>
      <c r="B480" s="69" t="s">
        <v>102</v>
      </c>
      <c r="C480" s="79" t="s">
        <v>42</v>
      </c>
      <c r="D480" s="80">
        <v>820</v>
      </c>
      <c r="E480" s="81">
        <v>26.65</v>
      </c>
      <c r="F480" s="82">
        <v>42188</v>
      </c>
      <c r="G480" s="85">
        <v>26.28</v>
      </c>
      <c r="H480" s="81">
        <f t="shared" si="372"/>
        <v>21853</v>
      </c>
      <c r="I480" s="81">
        <f aca="true" t="shared" si="375" ref="I480:I491">IF(F480&gt;0,G480*D480,0)</f>
        <v>21549.600000000002</v>
      </c>
      <c r="J480" s="83">
        <f t="shared" si="370"/>
        <v>0</v>
      </c>
      <c r="K480" s="80">
        <f t="shared" si="371"/>
        <v>0</v>
      </c>
      <c r="L480" s="84">
        <f t="shared" si="373"/>
        <v>-0.013883677298311345</v>
      </c>
      <c r="M480" s="67">
        <f t="shared" si="374"/>
        <v>-303.3999999999978</v>
      </c>
      <c r="V480" s="1">
        <v>42188</v>
      </c>
      <c r="W480" s="46">
        <v>-303.3999999999978</v>
      </c>
      <c r="X480" s="46">
        <f t="shared" si="368"/>
        <v>26302.12770000005</v>
      </c>
    </row>
    <row r="481" spans="1:24" ht="12.75">
      <c r="A481" s="1">
        <v>42191</v>
      </c>
      <c r="B481" s="69" t="s">
        <v>52</v>
      </c>
      <c r="C481" s="79" t="s">
        <v>42</v>
      </c>
      <c r="D481" s="80">
        <v>7000</v>
      </c>
      <c r="E481" s="81">
        <v>4.386</v>
      </c>
      <c r="F481" s="82">
        <v>42191</v>
      </c>
      <c r="G481" s="85">
        <v>4.342</v>
      </c>
      <c r="H481" s="81">
        <f t="shared" si="372"/>
        <v>30702</v>
      </c>
      <c r="I481" s="81">
        <f t="shared" si="375"/>
        <v>30393.999999999996</v>
      </c>
      <c r="J481" s="83">
        <f aca="true" t="shared" si="376" ref="J481:J486">IF(F481&gt;0,F481-A481,0)</f>
        <v>0</v>
      </c>
      <c r="K481" s="80">
        <f aca="true" t="shared" si="377" ref="K481:K486">H481*J481</f>
        <v>0</v>
      </c>
      <c r="L481" s="84">
        <f t="shared" si="373"/>
        <v>-0.01003191974464216</v>
      </c>
      <c r="M481" s="67">
        <f t="shared" si="374"/>
        <v>-308.00000000000364</v>
      </c>
      <c r="V481" s="1">
        <v>42191</v>
      </c>
      <c r="W481" s="46">
        <v>-308.00000000000364</v>
      </c>
      <c r="X481" s="46">
        <f t="shared" si="368"/>
        <v>25994.127700000045</v>
      </c>
    </row>
    <row r="482" spans="1:24" ht="12.75">
      <c r="A482" s="1">
        <v>42192</v>
      </c>
      <c r="B482" s="69" t="s">
        <v>101</v>
      </c>
      <c r="C482" s="79" t="s">
        <v>42</v>
      </c>
      <c r="D482" s="80">
        <v>12000</v>
      </c>
      <c r="E482" s="81">
        <v>1.58</v>
      </c>
      <c r="F482" s="82">
        <v>42192</v>
      </c>
      <c r="G482" s="85">
        <v>1.555</v>
      </c>
      <c r="H482" s="81">
        <f t="shared" si="372"/>
        <v>18960</v>
      </c>
      <c r="I482" s="81">
        <f t="shared" si="375"/>
        <v>18660</v>
      </c>
      <c r="J482" s="83">
        <f t="shared" si="376"/>
        <v>0</v>
      </c>
      <c r="K482" s="80">
        <f t="shared" si="377"/>
        <v>0</v>
      </c>
      <c r="L482" s="84">
        <f t="shared" si="373"/>
        <v>-0.015822784810126583</v>
      </c>
      <c r="M482" s="67">
        <f t="shared" si="374"/>
        <v>-300</v>
      </c>
      <c r="V482" s="1">
        <v>42192</v>
      </c>
      <c r="W482" s="46">
        <v>-300</v>
      </c>
      <c r="X482" s="46">
        <f t="shared" si="368"/>
        <v>25694.127700000045</v>
      </c>
    </row>
    <row r="483" spans="1:24" ht="12.75">
      <c r="A483" s="1">
        <v>42193</v>
      </c>
      <c r="B483" s="69" t="s">
        <v>48</v>
      </c>
      <c r="C483" s="79" t="s">
        <v>46</v>
      </c>
      <c r="D483" s="80">
        <v>1850</v>
      </c>
      <c r="E483" s="81">
        <v>12.37</v>
      </c>
      <c r="F483" s="82">
        <v>42193</v>
      </c>
      <c r="G483" s="85">
        <v>12.53</v>
      </c>
      <c r="H483" s="81">
        <f aca="true" t="shared" si="378" ref="H483:H491">E483*D483</f>
        <v>22884.5</v>
      </c>
      <c r="I483" s="81">
        <f t="shared" si="375"/>
        <v>23180.5</v>
      </c>
      <c r="J483" s="83">
        <f t="shared" si="376"/>
        <v>0</v>
      </c>
      <c r="K483" s="80">
        <f t="shared" si="377"/>
        <v>0</v>
      </c>
      <c r="L483" s="84">
        <f aca="true" t="shared" si="379" ref="L483:L491">IF(F483&gt;0,IF(LEFT(UPPER(C483))="S",(H483-I483)/H483,(I483-H483)/H483),0)</f>
        <v>-0.012934518997574777</v>
      </c>
      <c r="M483" s="67">
        <f aca="true" t="shared" si="380" ref="M483:M491">(H483*L483)</f>
        <v>-296</v>
      </c>
      <c r="V483" s="1">
        <v>42193</v>
      </c>
      <c r="W483" s="46">
        <v>-296</v>
      </c>
      <c r="X483" s="46">
        <f t="shared" si="368"/>
        <v>25398.127700000045</v>
      </c>
    </row>
    <row r="484" spans="1:24" ht="12.75">
      <c r="A484" s="1">
        <v>42194</v>
      </c>
      <c r="B484" s="69" t="s">
        <v>48</v>
      </c>
      <c r="C484" s="79" t="s">
        <v>42</v>
      </c>
      <c r="D484" s="80">
        <v>1300</v>
      </c>
      <c r="E484" s="81">
        <v>12.56</v>
      </c>
      <c r="F484" s="82">
        <v>42194</v>
      </c>
      <c r="G484" s="81">
        <v>12.71</v>
      </c>
      <c r="H484" s="81">
        <f t="shared" si="378"/>
        <v>16328</v>
      </c>
      <c r="I484" s="81">
        <f t="shared" si="375"/>
        <v>16523</v>
      </c>
      <c r="J484" s="83">
        <f t="shared" si="376"/>
        <v>0</v>
      </c>
      <c r="K484" s="80">
        <f t="shared" si="377"/>
        <v>0</v>
      </c>
      <c r="L484" s="84">
        <f t="shared" si="379"/>
        <v>0.01194267515923567</v>
      </c>
      <c r="M484" s="67">
        <f t="shared" si="380"/>
        <v>195</v>
      </c>
      <c r="V484" s="1">
        <v>42194</v>
      </c>
      <c r="W484" s="46">
        <v>195</v>
      </c>
      <c r="X484" s="46">
        <f t="shared" si="368"/>
        <v>25593.127700000045</v>
      </c>
    </row>
    <row r="485" spans="1:24" ht="12.75">
      <c r="A485" s="1">
        <v>42195</v>
      </c>
      <c r="B485" s="69" t="s">
        <v>101</v>
      </c>
      <c r="C485" s="79" t="s">
        <v>42</v>
      </c>
      <c r="D485" s="80">
        <v>10700</v>
      </c>
      <c r="E485" s="86">
        <v>1.668</v>
      </c>
      <c r="F485" s="82">
        <v>42195</v>
      </c>
      <c r="G485" s="85">
        <v>1.722</v>
      </c>
      <c r="H485" s="81">
        <f t="shared" si="378"/>
        <v>17847.6</v>
      </c>
      <c r="I485" s="81">
        <f t="shared" si="375"/>
        <v>18425.4</v>
      </c>
      <c r="J485" s="83">
        <f t="shared" si="376"/>
        <v>0</v>
      </c>
      <c r="K485" s="80">
        <f t="shared" si="377"/>
        <v>0</v>
      </c>
      <c r="L485" s="84">
        <f t="shared" si="379"/>
        <v>0.03237410071942463</v>
      </c>
      <c r="M485" s="67">
        <f t="shared" si="380"/>
        <v>577.8000000000029</v>
      </c>
      <c r="V485" s="1">
        <v>42195</v>
      </c>
      <c r="W485" s="46">
        <v>577.8000000000029</v>
      </c>
      <c r="X485" s="46">
        <f t="shared" si="368"/>
        <v>26170.927700000047</v>
      </c>
    </row>
    <row r="486" spans="1:24" ht="12.75">
      <c r="A486" s="1">
        <v>42198</v>
      </c>
      <c r="B486" s="69" t="s">
        <v>48</v>
      </c>
      <c r="C486" s="79" t="s">
        <v>42</v>
      </c>
      <c r="D486" s="80">
        <v>1950</v>
      </c>
      <c r="E486" s="81">
        <v>12.96</v>
      </c>
      <c r="F486" s="82">
        <v>42198</v>
      </c>
      <c r="G486" s="81">
        <v>13.23</v>
      </c>
      <c r="H486" s="81">
        <f t="shared" si="378"/>
        <v>25272</v>
      </c>
      <c r="I486" s="81">
        <f t="shared" si="375"/>
        <v>25798.5</v>
      </c>
      <c r="J486" s="83">
        <f t="shared" si="376"/>
        <v>0</v>
      </c>
      <c r="K486" s="80">
        <f t="shared" si="377"/>
        <v>0</v>
      </c>
      <c r="L486" s="84">
        <f t="shared" si="379"/>
        <v>0.020833333333333332</v>
      </c>
      <c r="M486" s="67">
        <f t="shared" si="380"/>
        <v>526.5</v>
      </c>
      <c r="V486" s="1">
        <v>42198</v>
      </c>
      <c r="W486" s="46">
        <v>526.5</v>
      </c>
      <c r="X486" s="46">
        <f t="shared" si="368"/>
        <v>26697.427700000047</v>
      </c>
    </row>
    <row r="487" spans="1:24" ht="12.75">
      <c r="A487" s="1">
        <v>42199</v>
      </c>
      <c r="B487" s="69" t="s">
        <v>53</v>
      </c>
      <c r="C487" s="79" t="s">
        <v>42</v>
      </c>
      <c r="D487" s="80">
        <v>3800</v>
      </c>
      <c r="E487" s="81">
        <v>7.43</v>
      </c>
      <c r="F487" s="82">
        <v>42199</v>
      </c>
      <c r="G487" s="81">
        <v>7.36</v>
      </c>
      <c r="H487" s="81">
        <f t="shared" si="378"/>
        <v>28234</v>
      </c>
      <c r="I487" s="81">
        <f t="shared" si="375"/>
        <v>27968</v>
      </c>
      <c r="J487" s="83">
        <f aca="true" t="shared" si="381" ref="J487:J492">IF(F487&gt;0,F487-A487,0)</f>
        <v>0</v>
      </c>
      <c r="K487" s="80">
        <f aca="true" t="shared" si="382" ref="K487:K492">H487*J487</f>
        <v>0</v>
      </c>
      <c r="L487" s="84">
        <f t="shared" si="379"/>
        <v>-0.009421265141318977</v>
      </c>
      <c r="M487" s="67">
        <f t="shared" si="380"/>
        <v>-266</v>
      </c>
      <c r="V487" s="1">
        <v>42199</v>
      </c>
      <c r="W487" s="46">
        <v>-266</v>
      </c>
      <c r="X487" s="46">
        <f t="shared" si="368"/>
        <v>26431.427700000047</v>
      </c>
    </row>
    <row r="488" spans="1:24" ht="12.75">
      <c r="A488" s="1">
        <v>42200</v>
      </c>
      <c r="B488" s="69" t="s">
        <v>52</v>
      </c>
      <c r="C488" s="79" t="s">
        <v>42</v>
      </c>
      <c r="D488" s="80">
        <v>6200</v>
      </c>
      <c r="E488" s="86">
        <v>4.722</v>
      </c>
      <c r="F488" s="82">
        <v>42200</v>
      </c>
      <c r="G488" s="86">
        <v>4.732</v>
      </c>
      <c r="H488" s="81">
        <f t="shared" si="378"/>
        <v>29276.4</v>
      </c>
      <c r="I488" s="81">
        <f t="shared" si="375"/>
        <v>29338.4</v>
      </c>
      <c r="J488" s="83">
        <f t="shared" si="381"/>
        <v>0</v>
      </c>
      <c r="K488" s="80">
        <f t="shared" si="382"/>
        <v>0</v>
      </c>
      <c r="L488" s="84">
        <f t="shared" si="379"/>
        <v>0.0021177467174925877</v>
      </c>
      <c r="M488" s="67">
        <f t="shared" si="380"/>
        <v>62</v>
      </c>
      <c r="V488" s="1">
        <v>42200</v>
      </c>
      <c r="W488" s="46">
        <v>62</v>
      </c>
      <c r="X488" s="46">
        <f t="shared" si="368"/>
        <v>26493.427700000047</v>
      </c>
    </row>
    <row r="489" spans="1:24" ht="12.75">
      <c r="A489" s="1">
        <v>42201</v>
      </c>
      <c r="B489" s="69" t="s">
        <v>98</v>
      </c>
      <c r="C489" s="79" t="s">
        <v>46</v>
      </c>
      <c r="D489" s="80">
        <v>1029</v>
      </c>
      <c r="E489" s="81">
        <v>24.28</v>
      </c>
      <c r="F489" s="82">
        <v>42201</v>
      </c>
      <c r="G489" s="81">
        <v>24.36</v>
      </c>
      <c r="H489" s="81">
        <f t="shared" si="378"/>
        <v>24984.120000000003</v>
      </c>
      <c r="I489" s="81">
        <f t="shared" si="375"/>
        <v>25066.44</v>
      </c>
      <c r="J489" s="83">
        <f t="shared" si="381"/>
        <v>0</v>
      </c>
      <c r="K489" s="80">
        <f t="shared" si="382"/>
        <v>0</v>
      </c>
      <c r="L489" s="84">
        <f t="shared" si="379"/>
        <v>-0.003294892915980073</v>
      </c>
      <c r="M489" s="67">
        <f t="shared" si="380"/>
        <v>-82.31999999999607</v>
      </c>
      <c r="V489" s="1">
        <v>42201</v>
      </c>
      <c r="W489" s="46">
        <v>-82.31999999999607</v>
      </c>
      <c r="X489" s="46">
        <f t="shared" si="368"/>
        <v>26411.10770000005</v>
      </c>
    </row>
    <row r="490" spans="1:24" ht="12.75">
      <c r="A490" s="1">
        <v>42202</v>
      </c>
      <c r="B490" s="69" t="s">
        <v>39</v>
      </c>
      <c r="C490" s="79" t="s">
        <v>42</v>
      </c>
      <c r="D490" s="80">
        <v>3700</v>
      </c>
      <c r="E490" s="85">
        <v>8.695</v>
      </c>
      <c r="F490" s="82">
        <v>42202</v>
      </c>
      <c r="G490" s="85">
        <v>8.675</v>
      </c>
      <c r="H490" s="81">
        <f t="shared" si="378"/>
        <v>32171.5</v>
      </c>
      <c r="I490" s="81">
        <f t="shared" si="375"/>
        <v>32097.500000000004</v>
      </c>
      <c r="J490" s="83">
        <f t="shared" si="381"/>
        <v>0</v>
      </c>
      <c r="K490" s="80">
        <f t="shared" si="382"/>
        <v>0</v>
      </c>
      <c r="L490" s="84">
        <f t="shared" si="379"/>
        <v>-0.0023001725129383572</v>
      </c>
      <c r="M490" s="67">
        <f t="shared" si="380"/>
        <v>-73.99999999999636</v>
      </c>
      <c r="V490" s="1">
        <v>42202</v>
      </c>
      <c r="W490" s="46">
        <v>-73.99999999999636</v>
      </c>
      <c r="X490" s="46">
        <f t="shared" si="368"/>
        <v>26337.107700000055</v>
      </c>
    </row>
    <row r="491" spans="1:24" ht="12.75">
      <c r="A491" s="1">
        <v>42205</v>
      </c>
      <c r="B491" s="69" t="s">
        <v>84</v>
      </c>
      <c r="C491" s="79" t="s">
        <v>42</v>
      </c>
      <c r="D491" s="80">
        <v>8000</v>
      </c>
      <c r="E491" s="85">
        <v>1.873</v>
      </c>
      <c r="F491" s="82">
        <v>42205</v>
      </c>
      <c r="G491" s="85">
        <v>1.8577</v>
      </c>
      <c r="H491" s="81">
        <f t="shared" si="378"/>
        <v>14984</v>
      </c>
      <c r="I491" s="81">
        <f t="shared" si="375"/>
        <v>14861.599999999999</v>
      </c>
      <c r="J491" s="83">
        <f t="shared" si="381"/>
        <v>0</v>
      </c>
      <c r="K491" s="80">
        <f t="shared" si="382"/>
        <v>0</v>
      </c>
      <c r="L491" s="84">
        <f t="shared" si="379"/>
        <v>-0.008168713294180556</v>
      </c>
      <c r="M491" s="67">
        <f t="shared" si="380"/>
        <v>-122.40000000000146</v>
      </c>
      <c r="V491" s="1">
        <v>42205</v>
      </c>
      <c r="W491" s="46">
        <v>-122.40000000000146</v>
      </c>
      <c r="X491" s="46">
        <f t="shared" si="368"/>
        <v>26214.707700000054</v>
      </c>
    </row>
    <row r="492" spans="1:24" ht="12.75">
      <c r="A492" s="1">
        <v>42207</v>
      </c>
      <c r="B492" s="69" t="s">
        <v>39</v>
      </c>
      <c r="C492" s="79" t="s">
        <v>42</v>
      </c>
      <c r="D492" s="80">
        <v>3333</v>
      </c>
      <c r="E492" s="85">
        <v>8.5877</v>
      </c>
      <c r="F492" s="82">
        <v>42207</v>
      </c>
      <c r="G492" s="81">
        <v>8.5</v>
      </c>
      <c r="H492" s="81">
        <f aca="true" t="shared" si="383" ref="H492:H497">E492*D492</f>
        <v>28622.8041</v>
      </c>
      <c r="I492" s="81">
        <f aca="true" t="shared" si="384" ref="I492:I497">IF(F492&gt;0,G492*D492,0)</f>
        <v>28330.5</v>
      </c>
      <c r="J492" s="83">
        <f t="shared" si="381"/>
        <v>0</v>
      </c>
      <c r="K492" s="80">
        <f t="shared" si="382"/>
        <v>0</v>
      </c>
      <c r="L492" s="84">
        <f aca="true" t="shared" si="385" ref="L492:L497">IF(F492&gt;0,IF(LEFT(UPPER(C492))="S",(H492-I492)/H492,(I492-H492)/H492),0)</f>
        <v>-0.010212280354460491</v>
      </c>
      <c r="M492" s="67">
        <f aca="true" t="shared" si="386" ref="M492:M497">(H492*L492)</f>
        <v>-292.3041000000012</v>
      </c>
      <c r="V492" s="1">
        <v>42207</v>
      </c>
      <c r="W492" s="46">
        <v>-292.3041000000012</v>
      </c>
      <c r="X492" s="46">
        <f t="shared" si="368"/>
        <v>25922.403600000052</v>
      </c>
    </row>
    <row r="493" spans="1:24" ht="12.75">
      <c r="A493" s="1">
        <v>42208</v>
      </c>
      <c r="B493" s="69" t="s">
        <v>62</v>
      </c>
      <c r="C493" s="79" t="s">
        <v>42</v>
      </c>
      <c r="D493" s="80">
        <v>37000</v>
      </c>
      <c r="E493" s="85">
        <v>1.262</v>
      </c>
      <c r="F493" s="82">
        <v>42208</v>
      </c>
      <c r="G493" s="86">
        <v>1.254</v>
      </c>
      <c r="H493" s="81">
        <f t="shared" si="383"/>
        <v>46694</v>
      </c>
      <c r="I493" s="81">
        <f t="shared" si="384"/>
        <v>46398</v>
      </c>
      <c r="J493" s="83">
        <f aca="true" t="shared" si="387" ref="J493:J498">IF(F493&gt;0,F493-A493,0)</f>
        <v>0</v>
      </c>
      <c r="K493" s="80">
        <f aca="true" t="shared" si="388" ref="K493:K498">H493*J493</f>
        <v>0</v>
      </c>
      <c r="L493" s="84">
        <f t="shared" si="385"/>
        <v>-0.006339144215530904</v>
      </c>
      <c r="M493" s="67">
        <f t="shared" si="386"/>
        <v>-296</v>
      </c>
      <c r="V493" s="1">
        <v>42208</v>
      </c>
      <c r="W493" s="46">
        <v>-296</v>
      </c>
      <c r="X493" s="46">
        <f t="shared" si="368"/>
        <v>25626.403600000052</v>
      </c>
    </row>
    <row r="494" spans="1:24" ht="12.75">
      <c r="A494" s="1">
        <v>42209</v>
      </c>
      <c r="B494" s="69" t="s">
        <v>51</v>
      </c>
      <c r="C494" s="79" t="s">
        <v>42</v>
      </c>
      <c r="D494" s="80">
        <v>1700</v>
      </c>
      <c r="E494" s="81">
        <v>20.76</v>
      </c>
      <c r="F494" s="82">
        <v>42209</v>
      </c>
      <c r="G494" s="81">
        <v>20.83</v>
      </c>
      <c r="H494" s="81">
        <f t="shared" si="383"/>
        <v>35292</v>
      </c>
      <c r="I494" s="81">
        <f t="shared" si="384"/>
        <v>35411</v>
      </c>
      <c r="J494" s="83">
        <f t="shared" si="387"/>
        <v>0</v>
      </c>
      <c r="K494" s="80">
        <f t="shared" si="388"/>
        <v>0</v>
      </c>
      <c r="L494" s="84">
        <f t="shared" si="385"/>
        <v>0.003371868978805395</v>
      </c>
      <c r="M494" s="67">
        <f t="shared" si="386"/>
        <v>119</v>
      </c>
      <c r="V494" s="1">
        <v>42209</v>
      </c>
      <c r="W494" s="46">
        <v>119</v>
      </c>
      <c r="X494" s="46">
        <f t="shared" si="368"/>
        <v>25745.403600000052</v>
      </c>
    </row>
    <row r="495" spans="1:24" ht="12.75">
      <c r="A495" s="1">
        <v>42212</v>
      </c>
      <c r="B495" s="69" t="s">
        <v>57</v>
      </c>
      <c r="C495" s="79" t="s">
        <v>42</v>
      </c>
      <c r="D495" s="80">
        <v>2400</v>
      </c>
      <c r="E495" s="85">
        <v>7.145</v>
      </c>
      <c r="F495" s="82">
        <v>42212</v>
      </c>
      <c r="G495" s="81">
        <v>7.02</v>
      </c>
      <c r="H495" s="81">
        <f t="shared" si="383"/>
        <v>17148</v>
      </c>
      <c r="I495" s="81">
        <f t="shared" si="384"/>
        <v>16848</v>
      </c>
      <c r="J495" s="83">
        <f t="shared" si="387"/>
        <v>0</v>
      </c>
      <c r="K495" s="80">
        <f t="shared" si="388"/>
        <v>0</v>
      </c>
      <c r="L495" s="84">
        <f t="shared" si="385"/>
        <v>-0.01749475157452764</v>
      </c>
      <c r="M495" s="67">
        <f t="shared" si="386"/>
        <v>-300</v>
      </c>
      <c r="V495" s="1">
        <v>42212</v>
      </c>
      <c r="W495" s="46">
        <v>-300</v>
      </c>
      <c r="X495" s="46">
        <f t="shared" si="368"/>
        <v>25445.403600000052</v>
      </c>
    </row>
    <row r="496" spans="1:24" ht="12.75">
      <c r="A496" s="1">
        <v>42213</v>
      </c>
      <c r="B496" s="69" t="s">
        <v>84</v>
      </c>
      <c r="C496" s="79" t="s">
        <v>42</v>
      </c>
      <c r="D496" s="80">
        <v>13500</v>
      </c>
      <c r="E496" s="86">
        <v>1.813</v>
      </c>
      <c r="F496" s="82">
        <v>42213</v>
      </c>
      <c r="G496" s="81">
        <v>1.84</v>
      </c>
      <c r="H496" s="81">
        <f t="shared" si="383"/>
        <v>24475.5</v>
      </c>
      <c r="I496" s="81">
        <f t="shared" si="384"/>
        <v>24840</v>
      </c>
      <c r="J496" s="83">
        <f t="shared" si="387"/>
        <v>0</v>
      </c>
      <c r="K496" s="80">
        <f t="shared" si="388"/>
        <v>0</v>
      </c>
      <c r="L496" s="84">
        <f t="shared" si="385"/>
        <v>0.014892443463872035</v>
      </c>
      <c r="M496" s="67">
        <f t="shared" si="386"/>
        <v>364.5</v>
      </c>
      <c r="V496" s="1">
        <v>42213</v>
      </c>
      <c r="W496" s="46">
        <v>364.5</v>
      </c>
      <c r="X496" s="46">
        <f t="shared" si="368"/>
        <v>25809.903600000052</v>
      </c>
    </row>
    <row r="497" spans="1:24" ht="12.75">
      <c r="A497" s="1">
        <v>42215</v>
      </c>
      <c r="B497" s="69" t="s">
        <v>83</v>
      </c>
      <c r="C497" s="79" t="s">
        <v>42</v>
      </c>
      <c r="D497" s="80">
        <v>3000</v>
      </c>
      <c r="E497" s="86">
        <v>7.995</v>
      </c>
      <c r="F497" s="82">
        <v>42215</v>
      </c>
      <c r="G497" s="86">
        <v>8.205</v>
      </c>
      <c r="H497" s="81">
        <f t="shared" si="383"/>
        <v>23985</v>
      </c>
      <c r="I497" s="81">
        <f t="shared" si="384"/>
        <v>24615</v>
      </c>
      <c r="J497" s="83">
        <f t="shared" si="387"/>
        <v>0</v>
      </c>
      <c r="K497" s="80">
        <f t="shared" si="388"/>
        <v>0</v>
      </c>
      <c r="L497" s="84">
        <f t="shared" si="385"/>
        <v>0.02626641651031895</v>
      </c>
      <c r="M497" s="67">
        <f t="shared" si="386"/>
        <v>630</v>
      </c>
      <c r="V497" s="1">
        <v>42215</v>
      </c>
      <c r="W497" s="46">
        <v>630</v>
      </c>
      <c r="X497" s="46">
        <f t="shared" si="368"/>
        <v>26439.903600000052</v>
      </c>
    </row>
    <row r="498" spans="1:24" ht="12.75">
      <c r="A498" s="1">
        <v>42216</v>
      </c>
      <c r="B498" s="69" t="s">
        <v>55</v>
      </c>
      <c r="C498" s="79" t="s">
        <v>42</v>
      </c>
      <c r="D498" s="80">
        <v>11500</v>
      </c>
      <c r="E498" s="81">
        <v>3.46</v>
      </c>
      <c r="F498" s="82">
        <v>42216</v>
      </c>
      <c r="G498" s="85">
        <v>3.502</v>
      </c>
      <c r="H498" s="81">
        <f aca="true" t="shared" si="389" ref="H498:H504">E498*D498</f>
        <v>39790</v>
      </c>
      <c r="I498" s="81">
        <f aca="true" t="shared" si="390" ref="I498:I503">IF(F498&gt;0,G498*D498,0)</f>
        <v>40273</v>
      </c>
      <c r="J498" s="83">
        <f t="shared" si="387"/>
        <v>0</v>
      </c>
      <c r="K498" s="80">
        <f t="shared" si="388"/>
        <v>0</v>
      </c>
      <c r="L498" s="84">
        <f aca="true" t="shared" si="391" ref="L498:L503">IF(F498&gt;0,IF(LEFT(UPPER(C498))="S",(H498-I498)/H498,(I498-H498)/H498),0)</f>
        <v>0.012138728323699421</v>
      </c>
      <c r="M498" s="67">
        <f aca="true" t="shared" si="392" ref="M498:M503">(H498*L498)</f>
        <v>482.99999999999994</v>
      </c>
      <c r="V498" s="1">
        <v>42216</v>
      </c>
      <c r="W498" s="46">
        <v>483</v>
      </c>
      <c r="X498" s="46">
        <f t="shared" si="368"/>
        <v>26922.903600000052</v>
      </c>
    </row>
    <row r="499" spans="1:24" ht="12.75">
      <c r="A499" s="1">
        <v>42249</v>
      </c>
      <c r="B499" s="69" t="s">
        <v>52</v>
      </c>
      <c r="C499" s="79" t="s">
        <v>42</v>
      </c>
      <c r="D499" s="80">
        <v>6700</v>
      </c>
      <c r="E499" s="86">
        <v>4.262</v>
      </c>
      <c r="F499" s="82">
        <v>42249</v>
      </c>
      <c r="G499" s="85">
        <v>4.276</v>
      </c>
      <c r="H499" s="81">
        <f t="shared" si="389"/>
        <v>28555.399999999998</v>
      </c>
      <c r="I499" s="81">
        <f t="shared" si="390"/>
        <v>28649.199999999997</v>
      </c>
      <c r="J499" s="83">
        <f aca="true" t="shared" si="393" ref="J499:J506">IF(F499&gt;0,F499-A499,0)</f>
        <v>0</v>
      </c>
      <c r="K499" s="80">
        <f aca="true" t="shared" si="394" ref="K499:K506">H499*J499</f>
        <v>0</v>
      </c>
      <c r="L499" s="84">
        <f t="shared" si="391"/>
        <v>0.0032848427968089847</v>
      </c>
      <c r="M499" s="67">
        <f t="shared" si="392"/>
        <v>93.79999999999927</v>
      </c>
      <c r="V499" s="1">
        <v>42249</v>
      </c>
      <c r="W499" s="46">
        <v>93.79999999999927</v>
      </c>
      <c r="X499" s="46">
        <f t="shared" si="368"/>
        <v>27016.70360000005</v>
      </c>
    </row>
    <row r="500" spans="1:24" ht="12.75">
      <c r="A500" s="1">
        <v>42250</v>
      </c>
      <c r="B500" s="69" t="s">
        <v>102</v>
      </c>
      <c r="C500" s="79" t="s">
        <v>46</v>
      </c>
      <c r="D500" s="80">
        <v>1100</v>
      </c>
      <c r="E500" s="85">
        <v>23.5447</v>
      </c>
      <c r="F500" s="82">
        <v>42250</v>
      </c>
      <c r="G500" s="81">
        <v>23.55</v>
      </c>
      <c r="H500" s="81">
        <f t="shared" si="389"/>
        <v>25899.17</v>
      </c>
      <c r="I500" s="81">
        <f t="shared" si="390"/>
        <v>25905</v>
      </c>
      <c r="J500" s="83">
        <f t="shared" si="393"/>
        <v>0</v>
      </c>
      <c r="K500" s="80">
        <f t="shared" si="394"/>
        <v>0</v>
      </c>
      <c r="L500" s="84">
        <f t="shared" si="391"/>
        <v>-0.00022510373884575245</v>
      </c>
      <c r="M500" s="67">
        <f t="shared" si="392"/>
        <v>-5.830000000001746</v>
      </c>
      <c r="V500" s="1">
        <v>42250</v>
      </c>
      <c r="W500" s="46">
        <v>-5.830000000001746</v>
      </c>
      <c r="X500" s="46">
        <f t="shared" si="368"/>
        <v>27010.87360000005</v>
      </c>
    </row>
    <row r="501" spans="1:24" ht="12.75">
      <c r="A501" s="1">
        <v>42251</v>
      </c>
      <c r="B501" s="69" t="s">
        <v>49</v>
      </c>
      <c r="C501" s="79" t="s">
        <v>42</v>
      </c>
      <c r="D501" s="80">
        <v>2300</v>
      </c>
      <c r="E501" s="81">
        <v>11.86</v>
      </c>
      <c r="F501" s="82">
        <v>42251</v>
      </c>
      <c r="G501" s="81">
        <v>11.73</v>
      </c>
      <c r="H501" s="81">
        <f t="shared" si="389"/>
        <v>27278</v>
      </c>
      <c r="I501" s="81">
        <f t="shared" si="390"/>
        <v>26979</v>
      </c>
      <c r="J501" s="83">
        <f t="shared" si="393"/>
        <v>0</v>
      </c>
      <c r="K501" s="80">
        <f t="shared" si="394"/>
        <v>0</v>
      </c>
      <c r="L501" s="84">
        <f t="shared" si="391"/>
        <v>-0.010961214165261383</v>
      </c>
      <c r="M501" s="67">
        <f t="shared" si="392"/>
        <v>-299</v>
      </c>
      <c r="V501" s="1">
        <v>42251</v>
      </c>
      <c r="W501" s="46">
        <v>-299</v>
      </c>
      <c r="X501" s="46">
        <f t="shared" si="368"/>
        <v>26711.87360000005</v>
      </c>
    </row>
    <row r="502" spans="1:24" ht="12.75">
      <c r="A502" s="1">
        <v>42254</v>
      </c>
      <c r="B502" s="69" t="s">
        <v>58</v>
      </c>
      <c r="C502" s="79" t="s">
        <v>42</v>
      </c>
      <c r="D502" s="80">
        <v>24500</v>
      </c>
      <c r="E502" s="86">
        <v>1.119</v>
      </c>
      <c r="F502" s="82">
        <v>42254</v>
      </c>
      <c r="G502" s="86">
        <v>1.118</v>
      </c>
      <c r="H502" s="81">
        <f t="shared" si="389"/>
        <v>27415.5</v>
      </c>
      <c r="I502" s="81">
        <f t="shared" si="390"/>
        <v>27391.000000000004</v>
      </c>
      <c r="J502" s="83">
        <f t="shared" si="393"/>
        <v>0</v>
      </c>
      <c r="K502" s="80">
        <f t="shared" si="394"/>
        <v>0</v>
      </c>
      <c r="L502" s="84">
        <f t="shared" si="391"/>
        <v>-0.000893655049150895</v>
      </c>
      <c r="M502" s="67">
        <f t="shared" si="392"/>
        <v>-24.499999999996362</v>
      </c>
      <c r="V502" s="1">
        <v>42254</v>
      </c>
      <c r="W502" s="46">
        <v>-24.499999999996362</v>
      </c>
      <c r="X502" s="46">
        <f t="shared" si="368"/>
        <v>26687.373600000054</v>
      </c>
    </row>
    <row r="503" spans="1:24" ht="12.75">
      <c r="A503" s="1">
        <v>42255</v>
      </c>
      <c r="B503" s="69" t="s">
        <v>39</v>
      </c>
      <c r="C503" s="79" t="s">
        <v>46</v>
      </c>
      <c r="D503" s="80">
        <v>4000</v>
      </c>
      <c r="E503" s="86">
        <v>7.865</v>
      </c>
      <c r="F503" s="82">
        <v>42255</v>
      </c>
      <c r="G503" s="85">
        <v>7.945</v>
      </c>
      <c r="H503" s="81">
        <f t="shared" si="389"/>
        <v>31460</v>
      </c>
      <c r="I503" s="81">
        <f t="shared" si="390"/>
        <v>31780</v>
      </c>
      <c r="J503" s="83">
        <f t="shared" si="393"/>
        <v>0</v>
      </c>
      <c r="K503" s="80">
        <f t="shared" si="394"/>
        <v>0</v>
      </c>
      <c r="L503" s="84">
        <f t="shared" si="391"/>
        <v>-0.010171646535282899</v>
      </c>
      <c r="M503" s="67">
        <f t="shared" si="392"/>
        <v>-320</v>
      </c>
      <c r="V503" s="1">
        <v>42255</v>
      </c>
      <c r="W503" s="46">
        <v>-320</v>
      </c>
      <c r="X503" s="46">
        <f t="shared" si="368"/>
        <v>26367.373600000054</v>
      </c>
    </row>
    <row r="504" spans="1:24" ht="12.75">
      <c r="A504" s="1">
        <v>42256</v>
      </c>
      <c r="B504" s="69" t="s">
        <v>102</v>
      </c>
      <c r="C504" s="79" t="s">
        <v>42</v>
      </c>
      <c r="D504" s="80">
        <v>1150</v>
      </c>
      <c r="E504" s="81">
        <v>24</v>
      </c>
      <c r="F504" s="82">
        <v>42256</v>
      </c>
      <c r="G504" s="85">
        <v>23.7422</v>
      </c>
      <c r="H504" s="81">
        <f t="shared" si="389"/>
        <v>27600</v>
      </c>
      <c r="I504" s="81">
        <f aca="true" t="shared" si="395" ref="I504:I509">IF(F504&gt;0,G504*D504,0)</f>
        <v>27303.53</v>
      </c>
      <c r="J504" s="83">
        <f t="shared" si="393"/>
        <v>0</v>
      </c>
      <c r="K504" s="80">
        <f t="shared" si="394"/>
        <v>0</v>
      </c>
      <c r="L504" s="84">
        <f aca="true" t="shared" si="396" ref="L504:L509">IF(F504&gt;0,IF(LEFT(UPPER(C504))="S",(H504-I504)/H504,(I504-H504)/H504),0)</f>
        <v>-0.010741666666666708</v>
      </c>
      <c r="M504" s="67">
        <f aca="true" t="shared" si="397" ref="M504:M509">(H504*L504)</f>
        <v>-296.47000000000116</v>
      </c>
      <c r="V504" s="1">
        <v>42256</v>
      </c>
      <c r="W504" s="46">
        <v>-296.47000000000116</v>
      </c>
      <c r="X504" s="46">
        <f t="shared" si="368"/>
        <v>26070.903600000052</v>
      </c>
    </row>
    <row r="505" spans="1:24" ht="12.75">
      <c r="A505" s="1">
        <v>42257</v>
      </c>
      <c r="B505" s="69" t="s">
        <v>101</v>
      </c>
      <c r="C505" s="79" t="s">
        <v>46</v>
      </c>
      <c r="D505" s="80">
        <v>10000</v>
      </c>
      <c r="E505" s="86">
        <v>1.868</v>
      </c>
      <c r="F505" s="82">
        <v>42257</v>
      </c>
      <c r="G505" s="85">
        <v>1.844</v>
      </c>
      <c r="H505" s="81">
        <f aca="true" t="shared" si="398" ref="H505:H513">E505*D505</f>
        <v>18680</v>
      </c>
      <c r="I505" s="81">
        <f t="shared" si="395"/>
        <v>18440</v>
      </c>
      <c r="J505" s="83">
        <f t="shared" si="393"/>
        <v>0</v>
      </c>
      <c r="K505" s="80">
        <f t="shared" si="394"/>
        <v>0</v>
      </c>
      <c r="L505" s="84">
        <f t="shared" si="396"/>
        <v>0.01284796573875803</v>
      </c>
      <c r="M505" s="67">
        <f t="shared" si="397"/>
        <v>240</v>
      </c>
      <c r="V505" s="1">
        <v>42257</v>
      </c>
      <c r="W505" s="46">
        <v>240</v>
      </c>
      <c r="X505" s="46">
        <f t="shared" si="368"/>
        <v>26310.903600000052</v>
      </c>
    </row>
    <row r="506" spans="1:24" ht="12.75">
      <c r="A506" s="1">
        <v>42262</v>
      </c>
      <c r="B506" s="69" t="s">
        <v>62</v>
      </c>
      <c r="C506" s="79" t="s">
        <v>42</v>
      </c>
      <c r="D506" s="80">
        <v>15500</v>
      </c>
      <c r="E506" s="85">
        <v>1.066</v>
      </c>
      <c r="F506" s="82">
        <v>42262</v>
      </c>
      <c r="G506" s="85">
        <v>1.084</v>
      </c>
      <c r="H506" s="81">
        <f t="shared" si="398"/>
        <v>16523</v>
      </c>
      <c r="I506" s="81">
        <f t="shared" si="395"/>
        <v>16802</v>
      </c>
      <c r="J506" s="83">
        <f t="shared" si="393"/>
        <v>0</v>
      </c>
      <c r="K506" s="80">
        <f t="shared" si="394"/>
        <v>0</v>
      </c>
      <c r="L506" s="84">
        <f t="shared" si="396"/>
        <v>0.016885553470919325</v>
      </c>
      <c r="M506" s="67">
        <f t="shared" si="397"/>
        <v>279</v>
      </c>
      <c r="V506" s="1">
        <v>42262</v>
      </c>
      <c r="W506" s="46">
        <v>279</v>
      </c>
      <c r="X506" s="46">
        <f t="shared" si="368"/>
        <v>26589.903600000052</v>
      </c>
    </row>
    <row r="507" spans="1:24" ht="12.75">
      <c r="A507" s="1">
        <v>42263</v>
      </c>
      <c r="B507" s="69" t="s">
        <v>39</v>
      </c>
      <c r="C507" s="79" t="s">
        <v>42</v>
      </c>
      <c r="D507" s="80">
        <v>3700</v>
      </c>
      <c r="E507" s="81">
        <v>8.08</v>
      </c>
      <c r="F507" s="82">
        <v>42263</v>
      </c>
      <c r="G507" s="81">
        <v>8.22</v>
      </c>
      <c r="H507" s="81">
        <f t="shared" si="398"/>
        <v>29896</v>
      </c>
      <c r="I507" s="81">
        <f t="shared" si="395"/>
        <v>30414.000000000004</v>
      </c>
      <c r="J507" s="83">
        <f aca="true" t="shared" si="399" ref="J507:J512">IF(F507&gt;0,F507-A507,0)</f>
        <v>0</v>
      </c>
      <c r="K507" s="80">
        <f aca="true" t="shared" si="400" ref="K507:K512">H507*J507</f>
        <v>0</v>
      </c>
      <c r="L507" s="84">
        <f t="shared" si="396"/>
        <v>0.01732673267326745</v>
      </c>
      <c r="M507" s="67">
        <f t="shared" si="397"/>
        <v>518.0000000000036</v>
      </c>
      <c r="V507" s="1">
        <v>42263</v>
      </c>
      <c r="W507" s="46">
        <v>518.0000000000036</v>
      </c>
      <c r="X507" s="46">
        <f t="shared" si="368"/>
        <v>27107.903600000056</v>
      </c>
    </row>
    <row r="508" spans="1:24" ht="12.75">
      <c r="A508" s="1">
        <v>42264</v>
      </c>
      <c r="B508" s="69" t="s">
        <v>52</v>
      </c>
      <c r="C508" s="79" t="s">
        <v>42</v>
      </c>
      <c r="D508" s="80">
        <v>8500</v>
      </c>
      <c r="E508" s="81">
        <v>4.46</v>
      </c>
      <c r="F508" s="82">
        <v>42264</v>
      </c>
      <c r="G508" s="85">
        <v>4.4447</v>
      </c>
      <c r="H508" s="81">
        <f t="shared" si="398"/>
        <v>37910</v>
      </c>
      <c r="I508" s="81">
        <f t="shared" si="395"/>
        <v>37779.950000000004</v>
      </c>
      <c r="J508" s="83">
        <f t="shared" si="399"/>
        <v>0</v>
      </c>
      <c r="K508" s="80">
        <f t="shared" si="400"/>
        <v>0</v>
      </c>
      <c r="L508" s="84">
        <f t="shared" si="396"/>
        <v>-0.0034304932735424857</v>
      </c>
      <c r="M508" s="67">
        <f t="shared" si="397"/>
        <v>-130.04999999999563</v>
      </c>
      <c r="V508" s="1">
        <v>42264</v>
      </c>
      <c r="W508" s="46">
        <v>-130.04999999999563</v>
      </c>
      <c r="X508" s="46">
        <f t="shared" si="368"/>
        <v>26977.85360000006</v>
      </c>
    </row>
    <row r="509" spans="1:24" ht="12.75">
      <c r="A509" s="1">
        <v>42265</v>
      </c>
      <c r="B509" s="69" t="s">
        <v>62</v>
      </c>
      <c r="C509" s="79" t="s">
        <v>42</v>
      </c>
      <c r="D509" s="80">
        <v>21000</v>
      </c>
      <c r="E509" s="85">
        <v>1.095</v>
      </c>
      <c r="F509" s="82">
        <v>42265</v>
      </c>
      <c r="G509" s="85">
        <v>1.106</v>
      </c>
      <c r="H509" s="81">
        <f t="shared" si="398"/>
        <v>22995</v>
      </c>
      <c r="I509" s="81">
        <f t="shared" si="395"/>
        <v>23226.000000000004</v>
      </c>
      <c r="J509" s="83">
        <f t="shared" si="399"/>
        <v>0</v>
      </c>
      <c r="K509" s="80">
        <f t="shared" si="400"/>
        <v>0</v>
      </c>
      <c r="L509" s="84">
        <f t="shared" si="396"/>
        <v>0.010045662100456779</v>
      </c>
      <c r="M509" s="67">
        <f t="shared" si="397"/>
        <v>231.00000000000364</v>
      </c>
      <c r="V509" s="1">
        <v>42265</v>
      </c>
      <c r="W509" s="46">
        <v>231.00000000000364</v>
      </c>
      <c r="X509" s="46">
        <f t="shared" si="368"/>
        <v>27208.853600000064</v>
      </c>
    </row>
    <row r="510" spans="1:24" ht="12.75">
      <c r="A510" s="1">
        <v>42268</v>
      </c>
      <c r="B510" s="69" t="s">
        <v>65</v>
      </c>
      <c r="C510" s="79" t="s">
        <v>46</v>
      </c>
      <c r="D510" s="80">
        <v>2450</v>
      </c>
      <c r="E510" s="81">
        <v>12.05</v>
      </c>
      <c r="F510" s="82">
        <v>42268</v>
      </c>
      <c r="G510" s="81">
        <v>12.18</v>
      </c>
      <c r="H510" s="81">
        <f t="shared" si="398"/>
        <v>29522.5</v>
      </c>
      <c r="I510" s="81">
        <f aca="true" t="shared" si="401" ref="I510:I516">IF(F510&gt;0,G510*D510,0)</f>
        <v>29841</v>
      </c>
      <c r="J510" s="83">
        <f t="shared" si="399"/>
        <v>0</v>
      </c>
      <c r="K510" s="80">
        <f t="shared" si="400"/>
        <v>0</v>
      </c>
      <c r="L510" s="84">
        <f aca="true" t="shared" si="402" ref="L510:L516">IF(F510&gt;0,IF(LEFT(UPPER(C510))="S",(H510-I510)/H510,(I510-H510)/H510),0)</f>
        <v>-0.010788381742738589</v>
      </c>
      <c r="M510" s="67">
        <f aca="true" t="shared" si="403" ref="M510:M516">(H510*L510)</f>
        <v>-318.5</v>
      </c>
      <c r="V510" s="1">
        <v>42268</v>
      </c>
      <c r="W510" s="46">
        <v>-318.5</v>
      </c>
      <c r="X510" s="46">
        <f t="shared" si="368"/>
        <v>26890.353600000064</v>
      </c>
    </row>
    <row r="511" spans="1:24" ht="12.75">
      <c r="A511" s="1">
        <v>42269</v>
      </c>
      <c r="B511" s="69" t="s">
        <v>94</v>
      </c>
      <c r="C511" s="79" t="s">
        <v>42</v>
      </c>
      <c r="D511" s="80">
        <v>2300</v>
      </c>
      <c r="E511" s="81">
        <v>12.17</v>
      </c>
      <c r="F511" s="82">
        <v>42269</v>
      </c>
      <c r="G511" s="81">
        <v>12.04</v>
      </c>
      <c r="H511" s="81">
        <f t="shared" si="398"/>
        <v>27991</v>
      </c>
      <c r="I511" s="81">
        <f t="shared" si="401"/>
        <v>27691.999999999996</v>
      </c>
      <c r="J511" s="83">
        <f t="shared" si="399"/>
        <v>0</v>
      </c>
      <c r="K511" s="80">
        <f t="shared" si="400"/>
        <v>0</v>
      </c>
      <c r="L511" s="84">
        <f t="shared" si="402"/>
        <v>-0.01068200493015625</v>
      </c>
      <c r="M511" s="67">
        <f t="shared" si="403"/>
        <v>-299.00000000000364</v>
      </c>
      <c r="V511" s="1">
        <v>42269</v>
      </c>
      <c r="W511" s="46">
        <v>-299.00000000000364</v>
      </c>
      <c r="X511" s="46">
        <f t="shared" si="368"/>
        <v>26591.35360000006</v>
      </c>
    </row>
    <row r="512" spans="1:24" ht="12.75">
      <c r="A512" s="1">
        <v>42270</v>
      </c>
      <c r="B512" s="69" t="s">
        <v>62</v>
      </c>
      <c r="C512" s="79" t="s">
        <v>42</v>
      </c>
      <c r="D512" s="80">
        <v>30000</v>
      </c>
      <c r="E512" s="86">
        <v>1.085</v>
      </c>
      <c r="F512" s="82">
        <v>42270</v>
      </c>
      <c r="G512" s="86">
        <v>1.087</v>
      </c>
      <c r="H512" s="81">
        <f t="shared" si="398"/>
        <v>32550</v>
      </c>
      <c r="I512" s="81">
        <f t="shared" si="401"/>
        <v>32610</v>
      </c>
      <c r="J512" s="83">
        <f t="shared" si="399"/>
        <v>0</v>
      </c>
      <c r="K512" s="80">
        <f t="shared" si="400"/>
        <v>0</v>
      </c>
      <c r="L512" s="84">
        <f t="shared" si="402"/>
        <v>0.0018433179723502304</v>
      </c>
      <c r="M512" s="67">
        <f t="shared" si="403"/>
        <v>60</v>
      </c>
      <c r="V512" s="1">
        <v>42270</v>
      </c>
      <c r="W512" s="46">
        <v>60</v>
      </c>
      <c r="X512" s="46">
        <f t="shared" si="368"/>
        <v>26651.35360000006</v>
      </c>
    </row>
    <row r="513" spans="1:24" ht="12.75">
      <c r="A513" s="1">
        <v>42271</v>
      </c>
      <c r="B513" s="69" t="s">
        <v>88</v>
      </c>
      <c r="C513" s="79" t="s">
        <v>42</v>
      </c>
      <c r="D513" s="80">
        <v>2800</v>
      </c>
      <c r="E513" s="86">
        <v>8.605</v>
      </c>
      <c r="F513" s="82">
        <v>42271</v>
      </c>
      <c r="G513" s="81">
        <v>8.5</v>
      </c>
      <c r="H513" s="81">
        <f t="shared" si="398"/>
        <v>24094</v>
      </c>
      <c r="I513" s="81">
        <f t="shared" si="401"/>
        <v>23800</v>
      </c>
      <c r="J513" s="83">
        <f aca="true" t="shared" si="404" ref="J513:J518">IF(F513&gt;0,F513-A513,0)</f>
        <v>0</v>
      </c>
      <c r="K513" s="80">
        <f aca="true" t="shared" si="405" ref="K513:K518">H513*J513</f>
        <v>0</v>
      </c>
      <c r="L513" s="84">
        <f t="shared" si="402"/>
        <v>-0.01220220801859384</v>
      </c>
      <c r="M513" s="67">
        <f t="shared" si="403"/>
        <v>-294</v>
      </c>
      <c r="V513" s="1">
        <v>42271</v>
      </c>
      <c r="W513" s="46">
        <v>-294</v>
      </c>
      <c r="X513" s="46">
        <f t="shared" si="368"/>
        <v>26357.35360000006</v>
      </c>
    </row>
    <row r="514" spans="1:24" ht="12.75">
      <c r="A514" s="1">
        <v>42272</v>
      </c>
      <c r="B514" s="69" t="s">
        <v>39</v>
      </c>
      <c r="C514" s="79" t="s">
        <v>46</v>
      </c>
      <c r="D514" s="80">
        <v>3500</v>
      </c>
      <c r="E514" s="85">
        <v>7.4566</v>
      </c>
      <c r="F514" s="82">
        <v>42272</v>
      </c>
      <c r="G514" s="81">
        <v>7.38</v>
      </c>
      <c r="H514" s="81">
        <f aca="true" t="shared" si="406" ref="H514:H528">E514*D514</f>
        <v>26098.1</v>
      </c>
      <c r="I514" s="81">
        <f t="shared" si="401"/>
        <v>25830</v>
      </c>
      <c r="J514" s="83">
        <f t="shared" si="404"/>
        <v>0</v>
      </c>
      <c r="K514" s="80">
        <f t="shared" si="405"/>
        <v>0</v>
      </c>
      <c r="L514" s="84">
        <f t="shared" si="402"/>
        <v>0.010272778478126705</v>
      </c>
      <c r="M514" s="67">
        <f t="shared" si="403"/>
        <v>268.09999999999854</v>
      </c>
      <c r="V514" s="1">
        <v>42272</v>
      </c>
      <c r="W514" s="46">
        <v>268.09999999999854</v>
      </c>
      <c r="X514" s="46">
        <f t="shared" si="368"/>
        <v>26625.45360000006</v>
      </c>
    </row>
    <row r="515" spans="1:24" ht="12.75">
      <c r="A515" s="1">
        <v>42275</v>
      </c>
      <c r="B515" s="69" t="s">
        <v>83</v>
      </c>
      <c r="C515" s="79" t="s">
        <v>46</v>
      </c>
      <c r="D515" s="80">
        <v>4200</v>
      </c>
      <c r="E515" s="86">
        <v>5.875</v>
      </c>
      <c r="F515" s="82">
        <v>42275</v>
      </c>
      <c r="G515" s="85">
        <v>5.755</v>
      </c>
      <c r="H515" s="81">
        <f t="shared" si="406"/>
        <v>24675</v>
      </c>
      <c r="I515" s="81">
        <f t="shared" si="401"/>
        <v>24171</v>
      </c>
      <c r="J515" s="83">
        <f t="shared" si="404"/>
        <v>0</v>
      </c>
      <c r="K515" s="80">
        <f t="shared" si="405"/>
        <v>0</v>
      </c>
      <c r="L515" s="84">
        <f t="shared" si="402"/>
        <v>0.020425531914893616</v>
      </c>
      <c r="M515" s="67">
        <f t="shared" si="403"/>
        <v>504</v>
      </c>
      <c r="V515" s="1">
        <v>42275</v>
      </c>
      <c r="W515" s="46">
        <v>504</v>
      </c>
      <c r="X515" s="46">
        <f t="shared" si="368"/>
        <v>27129.45360000006</v>
      </c>
    </row>
    <row r="516" spans="1:24" ht="12.75">
      <c r="A516" s="1">
        <v>42276</v>
      </c>
      <c r="B516" s="69" t="s">
        <v>65</v>
      </c>
      <c r="C516" s="79" t="s">
        <v>46</v>
      </c>
      <c r="D516" s="80">
        <v>2000</v>
      </c>
      <c r="E516" s="81">
        <v>11.1</v>
      </c>
      <c r="F516" s="82">
        <v>42276</v>
      </c>
      <c r="G516" s="85">
        <v>11.2478</v>
      </c>
      <c r="H516" s="81">
        <f t="shared" si="406"/>
        <v>22200</v>
      </c>
      <c r="I516" s="81">
        <f t="shared" si="401"/>
        <v>22495.6</v>
      </c>
      <c r="J516" s="83">
        <f t="shared" si="404"/>
        <v>0</v>
      </c>
      <c r="K516" s="80">
        <f t="shared" si="405"/>
        <v>0</v>
      </c>
      <c r="L516" s="84">
        <f t="shared" si="402"/>
        <v>-0.013315315315315249</v>
      </c>
      <c r="M516" s="67">
        <f t="shared" si="403"/>
        <v>-295.59999999999854</v>
      </c>
      <c r="V516" s="1">
        <v>42276</v>
      </c>
      <c r="W516" s="46">
        <v>-295.59999999999854</v>
      </c>
      <c r="X516" s="46">
        <f t="shared" si="368"/>
        <v>26833.85360000006</v>
      </c>
    </row>
    <row r="517" spans="1:24" ht="12.75">
      <c r="A517" s="1">
        <v>42277</v>
      </c>
      <c r="B517" s="69" t="s">
        <v>84</v>
      </c>
      <c r="C517" s="79" t="s">
        <v>46</v>
      </c>
      <c r="D517" s="80">
        <v>14000</v>
      </c>
      <c r="E517" s="86">
        <v>1.543</v>
      </c>
      <c r="F517" s="82">
        <v>42277</v>
      </c>
      <c r="G517" s="85">
        <v>1.564</v>
      </c>
      <c r="H517" s="81">
        <f t="shared" si="406"/>
        <v>21602</v>
      </c>
      <c r="I517" s="81">
        <f aca="true" t="shared" si="407" ref="I517:I528">IF(F517&gt;0,G517*D517,0)</f>
        <v>21896</v>
      </c>
      <c r="J517" s="83">
        <f t="shared" si="404"/>
        <v>0</v>
      </c>
      <c r="K517" s="80">
        <f t="shared" si="405"/>
        <v>0</v>
      </c>
      <c r="L517" s="84">
        <f aca="true" t="shared" si="408" ref="L517:L528">IF(F517&gt;0,IF(LEFT(UPPER(C517))="S",(H517-I517)/H517,(I517-H517)/H517),0)</f>
        <v>-0.013609850939727802</v>
      </c>
      <c r="M517" s="67">
        <f aca="true" t="shared" si="409" ref="M517:M528">(H517*L517)</f>
        <v>-294</v>
      </c>
      <c r="V517" s="1">
        <v>42277</v>
      </c>
      <c r="W517" s="46">
        <v>-294</v>
      </c>
      <c r="X517" s="46">
        <f t="shared" si="368"/>
        <v>26539.85360000006</v>
      </c>
    </row>
    <row r="518" spans="1:24" ht="12.75">
      <c r="A518" s="1">
        <v>42278</v>
      </c>
      <c r="B518" s="69" t="s">
        <v>54</v>
      </c>
      <c r="C518" s="79" t="s">
        <v>46</v>
      </c>
      <c r="D518" s="80">
        <v>1150</v>
      </c>
      <c r="E518" s="81">
        <v>24.99</v>
      </c>
      <c r="F518" s="82">
        <v>42278</v>
      </c>
      <c r="G518" s="81">
        <v>24.67</v>
      </c>
      <c r="H518" s="81">
        <f t="shared" si="406"/>
        <v>28738.5</v>
      </c>
      <c r="I518" s="81">
        <f t="shared" si="407"/>
        <v>28370.500000000004</v>
      </c>
      <c r="J518" s="83">
        <f t="shared" si="404"/>
        <v>0</v>
      </c>
      <c r="K518" s="80">
        <f t="shared" si="405"/>
        <v>0</v>
      </c>
      <c r="L518" s="84">
        <f t="shared" si="408"/>
        <v>0.012805122048819402</v>
      </c>
      <c r="M518" s="67">
        <f t="shared" si="409"/>
        <v>367.99999999999636</v>
      </c>
      <c r="V518" s="1">
        <v>42278</v>
      </c>
      <c r="W518" s="46">
        <v>367.99999999999636</v>
      </c>
      <c r="X518" s="46">
        <f t="shared" si="368"/>
        <v>26907.853600000057</v>
      </c>
    </row>
    <row r="519" spans="1:24" ht="12.75">
      <c r="A519" s="1">
        <v>42279</v>
      </c>
      <c r="B519" s="69" t="s">
        <v>39</v>
      </c>
      <c r="C519" s="79" t="s">
        <v>42</v>
      </c>
      <c r="D519" s="80">
        <v>5000</v>
      </c>
      <c r="E519" s="81">
        <v>7.22</v>
      </c>
      <c r="F519" s="82">
        <v>42279</v>
      </c>
      <c r="G519" s="85">
        <v>7.1511</v>
      </c>
      <c r="H519" s="81">
        <f t="shared" si="406"/>
        <v>36100</v>
      </c>
      <c r="I519" s="81">
        <f t="shared" si="407"/>
        <v>35755.5</v>
      </c>
      <c r="J519" s="83">
        <f aca="true" t="shared" si="410" ref="J519:J525">IF(F519&gt;0,F519-A519,0)</f>
        <v>0</v>
      </c>
      <c r="K519" s="80">
        <f aca="true" t="shared" si="411" ref="K519:K525">H519*J519</f>
        <v>0</v>
      </c>
      <c r="L519" s="84">
        <f t="shared" si="408"/>
        <v>-0.009542936288088643</v>
      </c>
      <c r="M519" s="67">
        <f t="shared" si="409"/>
        <v>-344.5</v>
      </c>
      <c r="V519" s="1">
        <v>42279</v>
      </c>
      <c r="W519" s="46">
        <v>-344.5</v>
      </c>
      <c r="X519" s="46">
        <f t="shared" si="368"/>
        <v>26563.353600000057</v>
      </c>
    </row>
    <row r="520" spans="1:24" ht="12.75">
      <c r="A520" s="1">
        <v>42282</v>
      </c>
      <c r="B520" s="69" t="s">
        <v>52</v>
      </c>
      <c r="C520" s="79" t="s">
        <v>46</v>
      </c>
      <c r="D520" s="80">
        <v>5555</v>
      </c>
      <c r="E520" s="86">
        <v>4.496</v>
      </c>
      <c r="F520" s="82">
        <v>42282</v>
      </c>
      <c r="G520" s="86">
        <v>4.512</v>
      </c>
      <c r="H520" s="81">
        <f t="shared" si="406"/>
        <v>24975.280000000002</v>
      </c>
      <c r="I520" s="81">
        <f t="shared" si="407"/>
        <v>25064.159999999996</v>
      </c>
      <c r="J520" s="83">
        <f t="shared" si="410"/>
        <v>0</v>
      </c>
      <c r="K520" s="80">
        <f t="shared" si="411"/>
        <v>0</v>
      </c>
      <c r="L520" s="84">
        <f t="shared" si="408"/>
        <v>-0.0035587188612097136</v>
      </c>
      <c r="M520" s="67">
        <f t="shared" si="409"/>
        <v>-88.87999999999374</v>
      </c>
      <c r="V520" s="1">
        <v>42282</v>
      </c>
      <c r="W520" s="46">
        <v>-88.87999999999374</v>
      </c>
      <c r="X520" s="46">
        <f t="shared" si="368"/>
        <v>26474.473600000063</v>
      </c>
    </row>
    <row r="521" spans="1:24" ht="12.75">
      <c r="A521" s="1">
        <v>42283</v>
      </c>
      <c r="B521" s="69" t="s">
        <v>65</v>
      </c>
      <c r="C521" s="79" t="s">
        <v>42</v>
      </c>
      <c r="D521" s="80">
        <v>3300</v>
      </c>
      <c r="E521" s="81">
        <v>11.82</v>
      </c>
      <c r="F521" s="82">
        <v>42283</v>
      </c>
      <c r="G521" s="81">
        <v>12.03</v>
      </c>
      <c r="H521" s="81">
        <f t="shared" si="406"/>
        <v>39006</v>
      </c>
      <c r="I521" s="81">
        <f t="shared" si="407"/>
        <v>39699</v>
      </c>
      <c r="J521" s="83">
        <f t="shared" si="410"/>
        <v>0</v>
      </c>
      <c r="K521" s="80">
        <f t="shared" si="411"/>
        <v>0</v>
      </c>
      <c r="L521" s="84">
        <f t="shared" si="408"/>
        <v>0.017766497461928935</v>
      </c>
      <c r="M521" s="67">
        <f t="shared" si="409"/>
        <v>693</v>
      </c>
      <c r="V521" s="1">
        <v>42283</v>
      </c>
      <c r="W521" s="46">
        <v>693</v>
      </c>
      <c r="X521" s="46">
        <f t="shared" si="368"/>
        <v>27167.473600000063</v>
      </c>
    </row>
    <row r="522" spans="1:24" ht="12.75">
      <c r="A522" s="1">
        <v>42284</v>
      </c>
      <c r="B522" s="69" t="s">
        <v>94</v>
      </c>
      <c r="C522" s="79" t="s">
        <v>42</v>
      </c>
      <c r="D522" s="80">
        <v>1850</v>
      </c>
      <c r="E522" s="85">
        <v>12.7692</v>
      </c>
      <c r="F522" s="82">
        <v>42284</v>
      </c>
      <c r="G522" s="81">
        <v>12.95</v>
      </c>
      <c r="H522" s="81">
        <f t="shared" si="406"/>
        <v>23623.02</v>
      </c>
      <c r="I522" s="81">
        <f t="shared" si="407"/>
        <v>23957.5</v>
      </c>
      <c r="J522" s="83">
        <f t="shared" si="410"/>
        <v>0</v>
      </c>
      <c r="K522" s="80">
        <f t="shared" si="411"/>
        <v>0</v>
      </c>
      <c r="L522" s="84">
        <f t="shared" si="408"/>
        <v>0.014159070262819892</v>
      </c>
      <c r="M522" s="67">
        <f t="shared" si="409"/>
        <v>334.47999999999956</v>
      </c>
      <c r="V522" s="1">
        <v>42284</v>
      </c>
      <c r="W522" s="46">
        <v>334.47999999999956</v>
      </c>
      <c r="X522" s="46">
        <f t="shared" si="368"/>
        <v>27501.953600000063</v>
      </c>
    </row>
    <row r="523" spans="1:24" ht="12.75">
      <c r="A523" s="1">
        <v>42285</v>
      </c>
      <c r="B523" s="69" t="s">
        <v>94</v>
      </c>
      <c r="C523" s="79" t="s">
        <v>42</v>
      </c>
      <c r="D523" s="80">
        <v>2280</v>
      </c>
      <c r="E523" s="81">
        <v>13.16</v>
      </c>
      <c r="F523" s="82">
        <v>42285</v>
      </c>
      <c r="G523" s="81">
        <v>13.46</v>
      </c>
      <c r="H523" s="81">
        <f t="shared" si="406"/>
        <v>30004.8</v>
      </c>
      <c r="I523" s="81">
        <f t="shared" si="407"/>
        <v>30688.800000000003</v>
      </c>
      <c r="J523" s="83">
        <f t="shared" si="410"/>
        <v>0</v>
      </c>
      <c r="K523" s="80">
        <f t="shared" si="411"/>
        <v>0</v>
      </c>
      <c r="L523" s="84">
        <f t="shared" si="408"/>
        <v>0.022796352583586747</v>
      </c>
      <c r="M523" s="67">
        <f t="shared" si="409"/>
        <v>684.0000000000036</v>
      </c>
      <c r="V523" s="1">
        <v>42285</v>
      </c>
      <c r="W523" s="46">
        <v>684.0000000000036</v>
      </c>
      <c r="X523" s="46">
        <f t="shared" si="368"/>
        <v>28185.953600000066</v>
      </c>
    </row>
    <row r="524" spans="1:24" ht="12.75">
      <c r="A524" s="1">
        <v>42286</v>
      </c>
      <c r="B524" s="69" t="s">
        <v>65</v>
      </c>
      <c r="C524" s="79" t="s">
        <v>42</v>
      </c>
      <c r="D524" s="80">
        <v>2100</v>
      </c>
      <c r="E524" s="81">
        <v>12.31</v>
      </c>
      <c r="F524" s="82">
        <v>42286</v>
      </c>
      <c r="G524" s="85">
        <v>12.1764</v>
      </c>
      <c r="H524" s="81">
        <f t="shared" si="406"/>
        <v>25851</v>
      </c>
      <c r="I524" s="81">
        <f t="shared" si="407"/>
        <v>25570.44</v>
      </c>
      <c r="J524" s="83">
        <f t="shared" si="410"/>
        <v>0</v>
      </c>
      <c r="K524" s="80">
        <f t="shared" si="411"/>
        <v>0</v>
      </c>
      <c r="L524" s="84">
        <f t="shared" si="408"/>
        <v>-0.010852965069049604</v>
      </c>
      <c r="M524" s="67">
        <f t="shared" si="409"/>
        <v>-280.5600000000013</v>
      </c>
      <c r="V524" s="1">
        <v>42286</v>
      </c>
      <c r="W524" s="46">
        <v>-280.5600000000013</v>
      </c>
      <c r="X524" s="46">
        <f t="shared" si="368"/>
        <v>27905.393600000065</v>
      </c>
    </row>
    <row r="525" spans="1:24" ht="12.75">
      <c r="A525" s="1">
        <v>42289</v>
      </c>
      <c r="B525" s="69" t="s">
        <v>52</v>
      </c>
      <c r="C525" s="79" t="s">
        <v>46</v>
      </c>
      <c r="D525" s="80">
        <v>9000</v>
      </c>
      <c r="E525" s="85">
        <v>4.4297</v>
      </c>
      <c r="F525" s="82">
        <v>42289</v>
      </c>
      <c r="G525" s="85">
        <v>4.346</v>
      </c>
      <c r="H525" s="81">
        <f t="shared" si="406"/>
        <v>39867.3</v>
      </c>
      <c r="I525" s="81">
        <f t="shared" si="407"/>
        <v>39114</v>
      </c>
      <c r="J525" s="83">
        <f t="shared" si="410"/>
        <v>0</v>
      </c>
      <c r="K525" s="80">
        <f t="shared" si="411"/>
        <v>0</v>
      </c>
      <c r="L525" s="84">
        <f t="shared" si="408"/>
        <v>0.01889518477549277</v>
      </c>
      <c r="M525" s="67">
        <f t="shared" si="409"/>
        <v>753.3000000000029</v>
      </c>
      <c r="V525" s="1">
        <v>42289</v>
      </c>
      <c r="W525" s="46">
        <v>753.3000000000029</v>
      </c>
      <c r="X525" s="46">
        <f t="shared" si="368"/>
        <v>28658.693600000068</v>
      </c>
    </row>
    <row r="526" spans="1:24" ht="12.75">
      <c r="A526" s="1">
        <v>42290</v>
      </c>
      <c r="B526" s="69" t="s">
        <v>65</v>
      </c>
      <c r="C526" s="79" t="s">
        <v>42</v>
      </c>
      <c r="D526" s="80">
        <v>1750</v>
      </c>
      <c r="E526" s="81">
        <v>11.69</v>
      </c>
      <c r="F526" s="82">
        <v>42290</v>
      </c>
      <c r="G526" s="85">
        <v>11.83</v>
      </c>
      <c r="H526" s="81">
        <f t="shared" si="406"/>
        <v>20457.5</v>
      </c>
      <c r="I526" s="81">
        <f t="shared" si="407"/>
        <v>20702.5</v>
      </c>
      <c r="J526" s="83">
        <f aca="true" t="shared" si="412" ref="J526:J531">IF(F526&gt;0,F526-A526,0)</f>
        <v>0</v>
      </c>
      <c r="K526" s="80">
        <f aca="true" t="shared" si="413" ref="K526:K531">H526*J526</f>
        <v>0</v>
      </c>
      <c r="L526" s="84">
        <f t="shared" si="408"/>
        <v>0.011976047904191617</v>
      </c>
      <c r="M526" s="67">
        <f t="shared" si="409"/>
        <v>245.00000000000003</v>
      </c>
      <c r="V526" s="1">
        <v>42290</v>
      </c>
      <c r="W526" s="46">
        <v>245</v>
      </c>
      <c r="X526" s="46">
        <f t="shared" si="368"/>
        <v>28903.693600000068</v>
      </c>
    </row>
    <row r="527" spans="1:24" ht="12.75">
      <c r="A527" s="1">
        <v>42291</v>
      </c>
      <c r="B527" s="69" t="s">
        <v>84</v>
      </c>
      <c r="C527" s="79" t="s">
        <v>42</v>
      </c>
      <c r="D527" s="80">
        <v>20000</v>
      </c>
      <c r="E527" s="86">
        <v>1.616</v>
      </c>
      <c r="F527" s="82">
        <v>42291</v>
      </c>
      <c r="G527" s="86">
        <v>1.632</v>
      </c>
      <c r="H527" s="81">
        <f t="shared" si="406"/>
        <v>32320.000000000004</v>
      </c>
      <c r="I527" s="81">
        <f t="shared" si="407"/>
        <v>32639.999999999996</v>
      </c>
      <c r="J527" s="83">
        <f t="shared" si="412"/>
        <v>0</v>
      </c>
      <c r="K527" s="80">
        <f t="shared" si="413"/>
        <v>0</v>
      </c>
      <c r="L527" s="84">
        <f t="shared" si="408"/>
        <v>0.009900990099009676</v>
      </c>
      <c r="M527" s="67">
        <f t="shared" si="409"/>
        <v>319.9999999999927</v>
      </c>
      <c r="V527" s="1">
        <v>42291</v>
      </c>
      <c r="W527" s="46">
        <v>319.9999999999927</v>
      </c>
      <c r="X527" s="46">
        <f t="shared" si="368"/>
        <v>29223.69360000006</v>
      </c>
    </row>
    <row r="528" spans="1:24" ht="12.75">
      <c r="A528" s="1">
        <v>42292</v>
      </c>
      <c r="B528" s="69" t="s">
        <v>39</v>
      </c>
      <c r="C528" s="79" t="s">
        <v>46</v>
      </c>
      <c r="D528" s="80">
        <v>3500</v>
      </c>
      <c r="E528" s="86">
        <v>8.635</v>
      </c>
      <c r="F528" s="82">
        <v>42292</v>
      </c>
      <c r="G528" s="81">
        <v>8.6</v>
      </c>
      <c r="H528" s="81">
        <f t="shared" si="406"/>
        <v>30222.5</v>
      </c>
      <c r="I528" s="81">
        <f t="shared" si="407"/>
        <v>30100</v>
      </c>
      <c r="J528" s="83">
        <f t="shared" si="412"/>
        <v>0</v>
      </c>
      <c r="K528" s="80">
        <f t="shared" si="413"/>
        <v>0</v>
      </c>
      <c r="L528" s="84">
        <f t="shared" si="408"/>
        <v>0.004053271569195136</v>
      </c>
      <c r="M528" s="67">
        <f t="shared" si="409"/>
        <v>122.5</v>
      </c>
      <c r="V528" s="1">
        <v>42292</v>
      </c>
      <c r="W528" s="46">
        <v>122.5</v>
      </c>
      <c r="X528" s="46">
        <f t="shared" si="368"/>
        <v>29346.19360000006</v>
      </c>
    </row>
    <row r="529" spans="1:24" ht="12.75">
      <c r="A529" s="1">
        <v>42293</v>
      </c>
      <c r="B529" s="69" t="s">
        <v>94</v>
      </c>
      <c r="C529" s="79" t="s">
        <v>42</v>
      </c>
      <c r="D529" s="80">
        <v>1850</v>
      </c>
      <c r="E529" s="81">
        <v>14.47</v>
      </c>
      <c r="F529" s="82">
        <v>42293</v>
      </c>
      <c r="G529" s="81">
        <v>14.32</v>
      </c>
      <c r="H529" s="81">
        <f aca="true" t="shared" si="414" ref="H529:H536">E529*D529</f>
        <v>26769.5</v>
      </c>
      <c r="I529" s="81">
        <f aca="true" t="shared" si="415" ref="I529:I536">IF(F529&gt;0,G529*D529,0)</f>
        <v>26492</v>
      </c>
      <c r="J529" s="83">
        <f t="shared" si="412"/>
        <v>0</v>
      </c>
      <c r="K529" s="80">
        <f t="shared" si="413"/>
        <v>0</v>
      </c>
      <c r="L529" s="84">
        <f aca="true" t="shared" si="416" ref="L529:L534">IF(F529&gt;0,IF(LEFT(UPPER(C529))="S",(H529-I529)/H529,(I529-H529)/H529),0)</f>
        <v>-0.010366275051831375</v>
      </c>
      <c r="M529" s="67">
        <f aca="true" t="shared" si="417" ref="M529:M534">(H529*L529)</f>
        <v>-277.5</v>
      </c>
      <c r="V529" s="1">
        <v>42293</v>
      </c>
      <c r="W529" s="46">
        <v>-277.5</v>
      </c>
      <c r="X529" s="46">
        <f t="shared" si="368"/>
        <v>29068.69360000006</v>
      </c>
    </row>
    <row r="530" spans="1:24" ht="12.75">
      <c r="A530" s="1">
        <v>42296</v>
      </c>
      <c r="B530" s="69" t="s">
        <v>90</v>
      </c>
      <c r="C530" s="79" t="s">
        <v>42</v>
      </c>
      <c r="D530" s="80">
        <v>450</v>
      </c>
      <c r="E530" s="81">
        <v>44.6</v>
      </c>
      <c r="F530" s="82">
        <v>42296</v>
      </c>
      <c r="G530" s="85">
        <v>45.22</v>
      </c>
      <c r="H530" s="81">
        <f t="shared" si="414"/>
        <v>20070</v>
      </c>
      <c r="I530" s="81">
        <f t="shared" si="415"/>
        <v>20349</v>
      </c>
      <c r="J530" s="83">
        <f t="shared" si="412"/>
        <v>0</v>
      </c>
      <c r="K530" s="80">
        <f t="shared" si="413"/>
        <v>0</v>
      </c>
      <c r="L530" s="84">
        <f t="shared" si="416"/>
        <v>0.01390134529147982</v>
      </c>
      <c r="M530" s="67">
        <f t="shared" si="417"/>
        <v>279</v>
      </c>
      <c r="V530" s="1">
        <v>42296</v>
      </c>
      <c r="W530" s="46">
        <v>279</v>
      </c>
      <c r="X530" s="46">
        <f t="shared" si="368"/>
        <v>29347.69360000006</v>
      </c>
    </row>
    <row r="531" spans="1:24" ht="12.75">
      <c r="A531" s="1">
        <v>42299</v>
      </c>
      <c r="B531" s="69" t="s">
        <v>65</v>
      </c>
      <c r="C531" s="79" t="s">
        <v>46</v>
      </c>
      <c r="D531" s="80">
        <v>1850</v>
      </c>
      <c r="E531" s="81">
        <v>11.63</v>
      </c>
      <c r="F531" s="82">
        <v>42299</v>
      </c>
      <c r="G531" s="85">
        <v>11.7934</v>
      </c>
      <c r="H531" s="81">
        <f t="shared" si="414"/>
        <v>21515.5</v>
      </c>
      <c r="I531" s="81">
        <f t="shared" si="415"/>
        <v>21817.79</v>
      </c>
      <c r="J531" s="83">
        <f t="shared" si="412"/>
        <v>0</v>
      </c>
      <c r="K531" s="80">
        <f t="shared" si="413"/>
        <v>0</v>
      </c>
      <c r="L531" s="84">
        <f t="shared" si="416"/>
        <v>-0.014049871023215862</v>
      </c>
      <c r="M531" s="67">
        <f t="shared" si="417"/>
        <v>-302.2900000000009</v>
      </c>
      <c r="V531" s="1">
        <v>42299</v>
      </c>
      <c r="W531" s="46">
        <v>-302.2900000000009</v>
      </c>
      <c r="X531" s="46">
        <f t="shared" si="368"/>
        <v>29045.40360000006</v>
      </c>
    </row>
    <row r="532" spans="1:24" ht="12.75">
      <c r="A532" s="1">
        <v>42300</v>
      </c>
      <c r="B532" s="69" t="s">
        <v>89</v>
      </c>
      <c r="C532" s="79" t="s">
        <v>46</v>
      </c>
      <c r="D532" s="80">
        <v>33000</v>
      </c>
      <c r="E532" s="86">
        <v>0.847</v>
      </c>
      <c r="F532" s="82">
        <v>42300</v>
      </c>
      <c r="G532" s="85">
        <v>0.856</v>
      </c>
      <c r="H532" s="81">
        <f t="shared" si="414"/>
        <v>27951</v>
      </c>
      <c r="I532" s="81">
        <f t="shared" si="415"/>
        <v>28248</v>
      </c>
      <c r="J532" s="83">
        <f aca="true" t="shared" si="418" ref="J532:J537">IF(F532&gt;0,F532-A532,0)</f>
        <v>0</v>
      </c>
      <c r="K532" s="80">
        <f aca="true" t="shared" si="419" ref="K532:K537">H532*J532</f>
        <v>0</v>
      </c>
      <c r="L532" s="84">
        <f t="shared" si="416"/>
        <v>-0.010625737898465172</v>
      </c>
      <c r="M532" s="67">
        <f t="shared" si="417"/>
        <v>-297</v>
      </c>
      <c r="V532" s="1">
        <v>42300</v>
      </c>
      <c r="W532" s="46">
        <v>-297</v>
      </c>
      <c r="X532" s="46">
        <f t="shared" si="368"/>
        <v>28748.40360000006</v>
      </c>
    </row>
    <row r="533" spans="1:24" ht="12.75">
      <c r="A533" s="1">
        <v>42303</v>
      </c>
      <c r="B533" s="69" t="s">
        <v>57</v>
      </c>
      <c r="C533" s="79" t="s">
        <v>46</v>
      </c>
      <c r="D533" s="80">
        <v>3600</v>
      </c>
      <c r="E533" s="81">
        <v>7.04</v>
      </c>
      <c r="F533" s="82">
        <v>42303</v>
      </c>
      <c r="G533" s="85">
        <v>6.785</v>
      </c>
      <c r="H533" s="81">
        <f t="shared" si="414"/>
        <v>25344</v>
      </c>
      <c r="I533" s="81">
        <f t="shared" si="415"/>
        <v>24426</v>
      </c>
      <c r="J533" s="83">
        <f t="shared" si="418"/>
        <v>0</v>
      </c>
      <c r="K533" s="80">
        <f t="shared" si="419"/>
        <v>0</v>
      </c>
      <c r="L533" s="84">
        <f t="shared" si="416"/>
        <v>0.03622159090909091</v>
      </c>
      <c r="M533" s="67">
        <f t="shared" si="417"/>
        <v>918.0000000000001</v>
      </c>
      <c r="V533" s="1">
        <v>42303</v>
      </c>
      <c r="W533" s="46">
        <v>918</v>
      </c>
      <c r="X533" s="46">
        <f t="shared" si="368"/>
        <v>29666.40360000006</v>
      </c>
    </row>
    <row r="534" spans="1:24" ht="12.75">
      <c r="A534" s="1">
        <v>42304</v>
      </c>
      <c r="B534" s="69" t="s">
        <v>61</v>
      </c>
      <c r="C534" s="79" t="s">
        <v>46</v>
      </c>
      <c r="D534" s="80">
        <v>238</v>
      </c>
      <c r="E534" s="81">
        <v>63.15</v>
      </c>
      <c r="F534" s="82">
        <v>42304</v>
      </c>
      <c r="G534" s="81">
        <v>62.8</v>
      </c>
      <c r="H534" s="81">
        <f t="shared" si="414"/>
        <v>15029.699999999999</v>
      </c>
      <c r="I534" s="81">
        <f t="shared" si="415"/>
        <v>14946.4</v>
      </c>
      <c r="J534" s="83">
        <f t="shared" si="418"/>
        <v>0</v>
      </c>
      <c r="K534" s="80">
        <f t="shared" si="419"/>
        <v>0</v>
      </c>
      <c r="L534" s="84">
        <f t="shared" si="416"/>
        <v>0.005542359461599319</v>
      </c>
      <c r="M534" s="67">
        <f t="shared" si="417"/>
        <v>83.29999999999927</v>
      </c>
      <c r="V534" s="1">
        <v>42304</v>
      </c>
      <c r="W534" s="46">
        <v>83.29999999999927</v>
      </c>
      <c r="X534" s="46">
        <f t="shared" si="368"/>
        <v>29749.70360000006</v>
      </c>
    </row>
    <row r="535" spans="1:24" ht="12.75">
      <c r="A535" s="1">
        <v>42305</v>
      </c>
      <c r="B535" s="69" t="s">
        <v>86</v>
      </c>
      <c r="C535" s="79" t="s">
        <v>46</v>
      </c>
      <c r="D535" s="80">
        <v>12000</v>
      </c>
      <c r="E535" s="86">
        <v>1.922</v>
      </c>
      <c r="F535" s="82">
        <v>42305</v>
      </c>
      <c r="G535" s="85">
        <v>1.94</v>
      </c>
      <c r="H535" s="81">
        <f t="shared" si="414"/>
        <v>23064</v>
      </c>
      <c r="I535" s="81">
        <f t="shared" si="415"/>
        <v>23280</v>
      </c>
      <c r="J535" s="83">
        <f t="shared" si="418"/>
        <v>0</v>
      </c>
      <c r="K535" s="80">
        <f t="shared" si="419"/>
        <v>0</v>
      </c>
      <c r="L535" s="84">
        <f aca="true" t="shared" si="420" ref="L535:L540">IF(F535&gt;0,IF(LEFT(UPPER(C535))="S",(H535-I535)/H535,(I535-H535)/H535),0)</f>
        <v>-0.009365244536940686</v>
      </c>
      <c r="M535" s="67">
        <f aca="true" t="shared" si="421" ref="M535:M540">(H535*L535)</f>
        <v>-216</v>
      </c>
      <c r="V535" s="1">
        <v>42305</v>
      </c>
      <c r="W535" s="46">
        <v>-216</v>
      </c>
      <c r="X535" s="46">
        <f t="shared" si="368"/>
        <v>29533.70360000006</v>
      </c>
    </row>
    <row r="536" spans="1:24" ht="12.75">
      <c r="A536" s="1">
        <v>42306</v>
      </c>
      <c r="B536" s="69" t="s">
        <v>62</v>
      </c>
      <c r="C536" s="79" t="s">
        <v>42</v>
      </c>
      <c r="D536" s="80">
        <v>20000</v>
      </c>
      <c r="E536" s="85">
        <v>1.172</v>
      </c>
      <c r="F536" s="82">
        <v>42306</v>
      </c>
      <c r="G536" s="85">
        <v>1.2655</v>
      </c>
      <c r="H536" s="81">
        <f t="shared" si="414"/>
        <v>23440</v>
      </c>
      <c r="I536" s="81">
        <f t="shared" si="415"/>
        <v>25310</v>
      </c>
      <c r="J536" s="83">
        <f t="shared" si="418"/>
        <v>0</v>
      </c>
      <c r="K536" s="80">
        <f t="shared" si="419"/>
        <v>0</v>
      </c>
      <c r="L536" s="84">
        <f t="shared" si="420"/>
        <v>0.07977815699658702</v>
      </c>
      <c r="M536" s="67">
        <f t="shared" si="421"/>
        <v>1869.9999999999998</v>
      </c>
      <c r="V536" s="1">
        <v>42306</v>
      </c>
      <c r="W536" s="46">
        <v>1870</v>
      </c>
      <c r="X536" s="46">
        <f t="shared" si="368"/>
        <v>31403.70360000006</v>
      </c>
    </row>
    <row r="537" spans="1:24" ht="12.75">
      <c r="A537" s="1">
        <v>42307</v>
      </c>
      <c r="B537" s="69" t="s">
        <v>52</v>
      </c>
      <c r="C537" s="79" t="s">
        <v>42</v>
      </c>
      <c r="D537" s="80">
        <v>7000</v>
      </c>
      <c r="E537" s="86">
        <v>4.654</v>
      </c>
      <c r="F537" s="82">
        <v>42307</v>
      </c>
      <c r="G537" s="85">
        <v>4.614</v>
      </c>
      <c r="H537" s="81">
        <f aca="true" t="shared" si="422" ref="H537:H576">E537*D537</f>
        <v>32578</v>
      </c>
      <c r="I537" s="81">
        <f aca="true" t="shared" si="423" ref="I537:I542">IF(F537&gt;0,G537*D537,0)</f>
        <v>32298</v>
      </c>
      <c r="J537" s="83">
        <f t="shared" si="418"/>
        <v>0</v>
      </c>
      <c r="K537" s="80">
        <f t="shared" si="419"/>
        <v>0</v>
      </c>
      <c r="L537" s="84">
        <f t="shared" si="420"/>
        <v>-0.008594757198109154</v>
      </c>
      <c r="M537" s="67">
        <f t="shared" si="421"/>
        <v>-280</v>
      </c>
      <c r="V537" s="1">
        <v>42307</v>
      </c>
      <c r="W537" s="46">
        <v>-280</v>
      </c>
      <c r="X537" s="46">
        <f t="shared" si="368"/>
        <v>31123.70360000006</v>
      </c>
    </row>
    <row r="538" spans="1:24" ht="12.75">
      <c r="A538" s="1">
        <v>42310</v>
      </c>
      <c r="B538" s="69" t="s">
        <v>39</v>
      </c>
      <c r="C538" s="79" t="s">
        <v>46</v>
      </c>
      <c r="D538" s="80">
        <v>2900</v>
      </c>
      <c r="E538" s="86">
        <v>8.425</v>
      </c>
      <c r="F538" s="82">
        <v>42310</v>
      </c>
      <c r="G538" s="85">
        <v>8.3202</v>
      </c>
      <c r="H538" s="81">
        <f t="shared" si="422"/>
        <v>24432.500000000004</v>
      </c>
      <c r="I538" s="81">
        <f t="shared" si="423"/>
        <v>24128.579999999998</v>
      </c>
      <c r="J538" s="83">
        <f aca="true" t="shared" si="424" ref="J538:J543">IF(F538&gt;0,F538-A538,0)</f>
        <v>0</v>
      </c>
      <c r="K538" s="80">
        <f aca="true" t="shared" si="425" ref="K538:K543">H538*J538</f>
        <v>0</v>
      </c>
      <c r="L538" s="84">
        <f t="shared" si="420"/>
        <v>0.0124391691394661</v>
      </c>
      <c r="M538" s="67">
        <f t="shared" si="421"/>
        <v>303.92000000000553</v>
      </c>
      <c r="V538" s="1">
        <v>42310</v>
      </c>
      <c r="W538" s="46">
        <v>303.92000000000553</v>
      </c>
      <c r="X538" s="46">
        <f t="shared" si="368"/>
        <v>31427.623600000064</v>
      </c>
    </row>
    <row r="539" spans="1:24" ht="12.75">
      <c r="A539" s="1">
        <v>42311</v>
      </c>
      <c r="B539" s="69" t="s">
        <v>52</v>
      </c>
      <c r="C539" s="79" t="s">
        <v>42</v>
      </c>
      <c r="D539" s="80">
        <v>6000</v>
      </c>
      <c r="E539" s="81">
        <v>4.77</v>
      </c>
      <c r="F539" s="82">
        <v>42311</v>
      </c>
      <c r="G539" s="81">
        <v>4.72</v>
      </c>
      <c r="H539" s="81">
        <f t="shared" si="422"/>
        <v>28619.999999999996</v>
      </c>
      <c r="I539" s="81">
        <f t="shared" si="423"/>
        <v>28320</v>
      </c>
      <c r="J539" s="83">
        <f t="shared" si="424"/>
        <v>0</v>
      </c>
      <c r="K539" s="80">
        <f t="shared" si="425"/>
        <v>0</v>
      </c>
      <c r="L539" s="84">
        <f t="shared" si="420"/>
        <v>-0.010482180293500922</v>
      </c>
      <c r="M539" s="67">
        <f t="shared" si="421"/>
        <v>-299.99999999999636</v>
      </c>
      <c r="V539" s="1">
        <v>42311</v>
      </c>
      <c r="W539" s="46">
        <v>-299.99999999999636</v>
      </c>
      <c r="X539" s="46">
        <f t="shared" si="368"/>
        <v>31127.623600000068</v>
      </c>
    </row>
    <row r="540" spans="1:24" ht="12.75">
      <c r="A540" s="1">
        <v>42312</v>
      </c>
      <c r="B540" s="69" t="s">
        <v>89</v>
      </c>
      <c r="C540" s="79" t="s">
        <v>46</v>
      </c>
      <c r="D540" s="80">
        <v>35000</v>
      </c>
      <c r="E540" s="85">
        <v>0.857</v>
      </c>
      <c r="F540" s="82">
        <v>42312</v>
      </c>
      <c r="G540" s="85">
        <v>0.8455</v>
      </c>
      <c r="H540" s="81">
        <f t="shared" si="422"/>
        <v>29995</v>
      </c>
      <c r="I540" s="81">
        <f t="shared" si="423"/>
        <v>29592.5</v>
      </c>
      <c r="J540" s="83">
        <f t="shared" si="424"/>
        <v>0</v>
      </c>
      <c r="K540" s="80">
        <f t="shared" si="425"/>
        <v>0</v>
      </c>
      <c r="L540" s="84">
        <f t="shared" si="420"/>
        <v>0.013418903150525088</v>
      </c>
      <c r="M540" s="67">
        <f t="shared" si="421"/>
        <v>402.5</v>
      </c>
      <c r="V540" s="1">
        <v>42312</v>
      </c>
      <c r="W540" s="46">
        <v>402.5</v>
      </c>
      <c r="X540" s="46">
        <f t="shared" si="368"/>
        <v>31530.123600000068</v>
      </c>
    </row>
    <row r="541" spans="1:24" ht="12.75">
      <c r="A541" s="1">
        <v>42313</v>
      </c>
      <c r="B541" s="69" t="s">
        <v>57</v>
      </c>
      <c r="C541" s="79" t="s">
        <v>42</v>
      </c>
      <c r="D541" s="80">
        <v>4200</v>
      </c>
      <c r="E541" s="81">
        <v>6.48</v>
      </c>
      <c r="F541" s="82">
        <v>42313</v>
      </c>
      <c r="G541" s="86">
        <v>6.495</v>
      </c>
      <c r="H541" s="81">
        <f t="shared" si="422"/>
        <v>27216</v>
      </c>
      <c r="I541" s="81">
        <f t="shared" si="423"/>
        <v>27279</v>
      </c>
      <c r="J541" s="83">
        <f t="shared" si="424"/>
        <v>0</v>
      </c>
      <c r="K541" s="80">
        <f t="shared" si="425"/>
        <v>0</v>
      </c>
      <c r="L541" s="84">
        <f aca="true" t="shared" si="426" ref="L541:L546">IF(F541&gt;0,IF(LEFT(UPPER(C541))="S",(H541-I541)/H541,(I541-H541)/H541),0)</f>
        <v>0.0023148148148148147</v>
      </c>
      <c r="M541" s="67">
        <f aca="true" t="shared" si="427" ref="M541:M546">(H541*L541)</f>
        <v>63</v>
      </c>
      <c r="V541" s="1">
        <v>42313</v>
      </c>
      <c r="W541" s="46">
        <v>63</v>
      </c>
      <c r="X541" s="46">
        <f t="shared" si="368"/>
        <v>31593.123600000068</v>
      </c>
    </row>
    <row r="542" spans="1:24" ht="12.75">
      <c r="A542" s="1">
        <v>42314</v>
      </c>
      <c r="B542" s="69" t="s">
        <v>94</v>
      </c>
      <c r="C542" s="79" t="s">
        <v>42</v>
      </c>
      <c r="D542" s="80">
        <v>2900</v>
      </c>
      <c r="E542" s="81">
        <v>13.19</v>
      </c>
      <c r="F542" s="82">
        <v>42314</v>
      </c>
      <c r="G542" s="81">
        <v>13.38</v>
      </c>
      <c r="H542" s="81">
        <f t="shared" si="422"/>
        <v>38251</v>
      </c>
      <c r="I542" s="81">
        <f t="shared" si="423"/>
        <v>38802</v>
      </c>
      <c r="J542" s="83">
        <f t="shared" si="424"/>
        <v>0</v>
      </c>
      <c r="K542" s="80">
        <f t="shared" si="425"/>
        <v>0</v>
      </c>
      <c r="L542" s="84">
        <f t="shared" si="426"/>
        <v>0.014404852160727824</v>
      </c>
      <c r="M542" s="67">
        <f t="shared" si="427"/>
        <v>551</v>
      </c>
      <c r="V542" s="1">
        <v>42314</v>
      </c>
      <c r="W542" s="46">
        <v>551</v>
      </c>
      <c r="X542" s="46">
        <f t="shared" si="368"/>
        <v>32144.123600000068</v>
      </c>
    </row>
    <row r="543" spans="1:24" ht="12.75">
      <c r="A543" s="1">
        <v>42317</v>
      </c>
      <c r="B543" s="69" t="s">
        <v>84</v>
      </c>
      <c r="C543" s="79" t="s">
        <v>42</v>
      </c>
      <c r="D543" s="80">
        <v>14000</v>
      </c>
      <c r="E543" s="85">
        <v>1.654</v>
      </c>
      <c r="F543" s="82">
        <v>42317</v>
      </c>
      <c r="G543" s="81">
        <v>1.63</v>
      </c>
      <c r="H543" s="81">
        <f t="shared" si="422"/>
        <v>23156</v>
      </c>
      <c r="I543" s="81">
        <f aca="true" t="shared" si="428" ref="I543:I557">IF(F543&gt;0,G543*D543,0)</f>
        <v>22820</v>
      </c>
      <c r="J543" s="83">
        <f t="shared" si="424"/>
        <v>0</v>
      </c>
      <c r="K543" s="80">
        <f t="shared" si="425"/>
        <v>0</v>
      </c>
      <c r="L543" s="84">
        <f t="shared" si="426"/>
        <v>-0.014510278113663845</v>
      </c>
      <c r="M543" s="67">
        <f t="shared" si="427"/>
        <v>-336</v>
      </c>
      <c r="V543" s="1">
        <v>42317</v>
      </c>
      <c r="W543" s="46">
        <v>-336</v>
      </c>
      <c r="X543" s="46">
        <f t="shared" si="368"/>
        <v>31808.123600000068</v>
      </c>
    </row>
    <row r="544" spans="1:24" ht="12.75">
      <c r="A544" s="1">
        <v>42318</v>
      </c>
      <c r="B544" s="69" t="s">
        <v>65</v>
      </c>
      <c r="C544" s="79" t="s">
        <v>42</v>
      </c>
      <c r="D544" s="80">
        <v>3000</v>
      </c>
      <c r="E544" s="81">
        <v>12.17</v>
      </c>
      <c r="F544" s="82">
        <v>42318</v>
      </c>
      <c r="G544" s="81">
        <v>12.5</v>
      </c>
      <c r="H544" s="81">
        <f t="shared" si="422"/>
        <v>36510</v>
      </c>
      <c r="I544" s="81">
        <f t="shared" si="428"/>
        <v>37500</v>
      </c>
      <c r="J544" s="83">
        <f aca="true" t="shared" si="429" ref="J544:J549">IF(F544&gt;0,F544-A544,0)</f>
        <v>0</v>
      </c>
      <c r="K544" s="80">
        <f aca="true" t="shared" si="430" ref="K544:K549">H544*J544</f>
        <v>0</v>
      </c>
      <c r="L544" s="84">
        <f t="shared" si="426"/>
        <v>0.027115858668857847</v>
      </c>
      <c r="M544" s="67">
        <f t="shared" si="427"/>
        <v>990</v>
      </c>
      <c r="V544" s="1">
        <v>42318</v>
      </c>
      <c r="W544" s="46">
        <v>990</v>
      </c>
      <c r="X544" s="46">
        <f t="shared" si="368"/>
        <v>32798.123600000064</v>
      </c>
    </row>
    <row r="545" spans="1:24" ht="12.75">
      <c r="A545" s="1">
        <v>42319</v>
      </c>
      <c r="B545" s="69" t="s">
        <v>39</v>
      </c>
      <c r="C545" s="79" t="s">
        <v>46</v>
      </c>
      <c r="D545" s="80">
        <v>4000</v>
      </c>
      <c r="E545" s="81">
        <v>8.45</v>
      </c>
      <c r="F545" s="82">
        <v>42319</v>
      </c>
      <c r="G545" s="86">
        <v>8.45</v>
      </c>
      <c r="H545" s="81">
        <f t="shared" si="422"/>
        <v>33800</v>
      </c>
      <c r="I545" s="81">
        <f t="shared" si="428"/>
        <v>33800</v>
      </c>
      <c r="J545" s="83">
        <f t="shared" si="429"/>
        <v>0</v>
      </c>
      <c r="K545" s="80">
        <f t="shared" si="430"/>
        <v>0</v>
      </c>
      <c r="L545" s="84">
        <f t="shared" si="426"/>
        <v>0</v>
      </c>
      <c r="M545" s="67">
        <f t="shared" si="427"/>
        <v>0</v>
      </c>
      <c r="V545" s="1">
        <v>42319</v>
      </c>
      <c r="W545" s="46">
        <v>0</v>
      </c>
      <c r="X545" s="46">
        <f t="shared" si="368"/>
        <v>0</v>
      </c>
    </row>
    <row r="546" spans="1:24" ht="12.75">
      <c r="A546" s="1">
        <v>42324</v>
      </c>
      <c r="B546" s="69" t="s">
        <v>62</v>
      </c>
      <c r="C546" s="79" t="s">
        <v>42</v>
      </c>
      <c r="D546" s="80">
        <v>21000</v>
      </c>
      <c r="E546" s="86">
        <v>1.154</v>
      </c>
      <c r="F546" s="82">
        <v>42324</v>
      </c>
      <c r="G546" s="86">
        <v>1.148</v>
      </c>
      <c r="H546" s="81">
        <f t="shared" si="422"/>
        <v>24234</v>
      </c>
      <c r="I546" s="81">
        <f t="shared" si="428"/>
        <v>24107.999999999996</v>
      </c>
      <c r="J546" s="83">
        <f t="shared" si="429"/>
        <v>0</v>
      </c>
      <c r="K546" s="80">
        <f t="shared" si="430"/>
        <v>0</v>
      </c>
      <c r="L546" s="84">
        <f t="shared" si="426"/>
        <v>-0.005199306759098937</v>
      </c>
      <c r="M546" s="67">
        <f t="shared" si="427"/>
        <v>-126.00000000000365</v>
      </c>
      <c r="V546" s="1">
        <v>42324</v>
      </c>
      <c r="W546" s="46">
        <v>-126.00000000000364</v>
      </c>
      <c r="X546" s="46">
        <v>32672.12</v>
      </c>
    </row>
    <row r="547" spans="1:24" ht="12.75">
      <c r="A547" s="1">
        <v>42325</v>
      </c>
      <c r="B547" s="69" t="s">
        <v>60</v>
      </c>
      <c r="C547" s="79" t="s">
        <v>42</v>
      </c>
      <c r="D547" s="80">
        <v>1000</v>
      </c>
      <c r="E547" s="81">
        <v>21.45</v>
      </c>
      <c r="F547" s="82">
        <v>42325</v>
      </c>
      <c r="G547" s="81">
        <v>21.67</v>
      </c>
      <c r="H547" s="81">
        <f t="shared" si="422"/>
        <v>21450</v>
      </c>
      <c r="I547" s="81">
        <f t="shared" si="428"/>
        <v>21670</v>
      </c>
      <c r="J547" s="83">
        <f t="shared" si="429"/>
        <v>0</v>
      </c>
      <c r="K547" s="80">
        <f t="shared" si="430"/>
        <v>0</v>
      </c>
      <c r="L547" s="84">
        <f aca="true" t="shared" si="431" ref="L547:L557">IF(F547&gt;0,IF(LEFT(UPPER(C547))="S",(H547-I547)/H547,(I547-H547)/H547),0)</f>
        <v>0.010256410256410256</v>
      </c>
      <c r="M547" s="67">
        <f aca="true" t="shared" si="432" ref="M547:M557">(H547*L547)</f>
        <v>220</v>
      </c>
      <c r="V547" s="1">
        <v>42325</v>
      </c>
      <c r="W547" s="46">
        <v>220</v>
      </c>
      <c r="X547" s="46">
        <v>32892</v>
      </c>
    </row>
    <row r="548" spans="1:24" ht="12.75">
      <c r="A548" s="1">
        <v>42326</v>
      </c>
      <c r="B548" s="69" t="s">
        <v>84</v>
      </c>
      <c r="C548" s="79" t="s">
        <v>42</v>
      </c>
      <c r="D548" s="80">
        <v>14500</v>
      </c>
      <c r="E548" s="81">
        <v>1.46</v>
      </c>
      <c r="F548" s="82">
        <v>42326</v>
      </c>
      <c r="G548" s="81">
        <v>1.46</v>
      </c>
      <c r="H548" s="81">
        <f t="shared" si="422"/>
        <v>21170</v>
      </c>
      <c r="I548" s="81">
        <f t="shared" si="428"/>
        <v>21170</v>
      </c>
      <c r="J548" s="83">
        <f t="shared" si="429"/>
        <v>0</v>
      </c>
      <c r="K548" s="80">
        <f t="shared" si="430"/>
        <v>0</v>
      </c>
      <c r="L548" s="84">
        <f t="shared" si="431"/>
        <v>0</v>
      </c>
      <c r="M548" s="67">
        <f t="shared" si="432"/>
        <v>0</v>
      </c>
      <c r="V548" s="1">
        <v>42326</v>
      </c>
      <c r="W548" s="46">
        <v>0</v>
      </c>
      <c r="X548" s="46">
        <v>32892</v>
      </c>
    </row>
    <row r="549" spans="1:24" ht="12.75">
      <c r="A549" s="1">
        <v>42327</v>
      </c>
      <c r="B549" s="69" t="s">
        <v>103</v>
      </c>
      <c r="C549" s="79" t="s">
        <v>46</v>
      </c>
      <c r="D549" s="80">
        <v>1330</v>
      </c>
      <c r="E549" s="81">
        <v>15.02</v>
      </c>
      <c r="F549" s="82">
        <v>42327</v>
      </c>
      <c r="G549" s="81">
        <v>14.97</v>
      </c>
      <c r="H549" s="81">
        <f t="shared" si="422"/>
        <v>19976.6</v>
      </c>
      <c r="I549" s="81">
        <f t="shared" si="428"/>
        <v>19910.100000000002</v>
      </c>
      <c r="J549" s="83">
        <f t="shared" si="429"/>
        <v>0</v>
      </c>
      <c r="K549" s="80">
        <f t="shared" si="430"/>
        <v>0</v>
      </c>
      <c r="L549" s="84">
        <f t="shared" si="431"/>
        <v>0.0033288948069239194</v>
      </c>
      <c r="M549" s="67">
        <f t="shared" si="432"/>
        <v>66.49999999999636</v>
      </c>
      <c r="V549" s="1">
        <v>42327</v>
      </c>
      <c r="W549" s="46">
        <v>66.49999999999636</v>
      </c>
      <c r="X549" s="46">
        <v>32958.5</v>
      </c>
    </row>
    <row r="550" spans="1:24" ht="12.75">
      <c r="A550" s="1">
        <v>42328</v>
      </c>
      <c r="B550" s="69" t="s">
        <v>57</v>
      </c>
      <c r="C550" s="79" t="s">
        <v>42</v>
      </c>
      <c r="D550" s="80">
        <v>5000</v>
      </c>
      <c r="E550" s="86">
        <v>6.705</v>
      </c>
      <c r="F550" s="82">
        <v>42328</v>
      </c>
      <c r="G550" s="81">
        <v>6.65</v>
      </c>
      <c r="H550" s="81">
        <f t="shared" si="422"/>
        <v>33525</v>
      </c>
      <c r="I550" s="81">
        <f t="shared" si="428"/>
        <v>33250</v>
      </c>
      <c r="J550" s="83">
        <f aca="true" t="shared" si="433" ref="J550:J555">IF(F550&gt;0,F550-A550,0)</f>
        <v>0</v>
      </c>
      <c r="K550" s="80">
        <f aca="true" t="shared" si="434" ref="K550:K555">H550*J550</f>
        <v>0</v>
      </c>
      <c r="L550" s="84">
        <f t="shared" si="431"/>
        <v>-0.00820283370618941</v>
      </c>
      <c r="M550" s="67">
        <f t="shared" si="432"/>
        <v>-275</v>
      </c>
      <c r="V550" s="1">
        <v>42328</v>
      </c>
      <c r="W550" s="46">
        <v>-275</v>
      </c>
      <c r="X550" s="46">
        <f aca="true" t="shared" si="435" ref="X550:X644">(X549+W550)</f>
        <v>32683.5</v>
      </c>
    </row>
    <row r="551" spans="1:24" ht="12.75">
      <c r="A551" s="1">
        <v>42331</v>
      </c>
      <c r="B551" s="69" t="s">
        <v>62</v>
      </c>
      <c r="C551" s="79" t="s">
        <v>46</v>
      </c>
      <c r="D551" s="80">
        <v>27000</v>
      </c>
      <c r="E551" s="86">
        <v>1.182</v>
      </c>
      <c r="F551" s="82">
        <v>42331</v>
      </c>
      <c r="G551" s="86">
        <v>1.184</v>
      </c>
      <c r="H551" s="81">
        <f t="shared" si="422"/>
        <v>31914</v>
      </c>
      <c r="I551" s="81">
        <f t="shared" si="428"/>
        <v>31968</v>
      </c>
      <c r="J551" s="83">
        <f t="shared" si="433"/>
        <v>0</v>
      </c>
      <c r="K551" s="80">
        <f t="shared" si="434"/>
        <v>0</v>
      </c>
      <c r="L551" s="84">
        <f t="shared" si="431"/>
        <v>-0.001692047377326565</v>
      </c>
      <c r="M551" s="67">
        <f t="shared" si="432"/>
        <v>-54</v>
      </c>
      <c r="V551" s="1">
        <v>42331</v>
      </c>
      <c r="W551" s="46">
        <v>-54</v>
      </c>
      <c r="X551" s="46">
        <f t="shared" si="435"/>
        <v>32629.5</v>
      </c>
    </row>
    <row r="552" spans="1:24" ht="12.75">
      <c r="A552" s="1">
        <v>42332</v>
      </c>
      <c r="B552" s="69" t="s">
        <v>43</v>
      </c>
      <c r="C552" s="79" t="s">
        <v>42</v>
      </c>
      <c r="D552" s="80">
        <v>2000</v>
      </c>
      <c r="E552" s="81">
        <v>14.98</v>
      </c>
      <c r="F552" s="82">
        <v>42332</v>
      </c>
      <c r="G552" s="81">
        <v>14.88</v>
      </c>
      <c r="H552" s="81">
        <f t="shared" si="422"/>
        <v>29960</v>
      </c>
      <c r="I552" s="81">
        <f t="shared" si="428"/>
        <v>29760</v>
      </c>
      <c r="J552" s="83">
        <f t="shared" si="433"/>
        <v>0</v>
      </c>
      <c r="K552" s="80">
        <f t="shared" si="434"/>
        <v>0</v>
      </c>
      <c r="L552" s="84">
        <f t="shared" si="431"/>
        <v>-0.006675567423230975</v>
      </c>
      <c r="M552" s="67">
        <f t="shared" si="432"/>
        <v>-200</v>
      </c>
      <c r="V552" s="1">
        <v>42332</v>
      </c>
      <c r="W552" s="46">
        <v>-200</v>
      </c>
      <c r="X552" s="46">
        <f t="shared" si="435"/>
        <v>32429.5</v>
      </c>
    </row>
    <row r="553" spans="1:24" ht="12.75">
      <c r="A553" s="1">
        <v>42333</v>
      </c>
      <c r="B553" s="69" t="s">
        <v>65</v>
      </c>
      <c r="C553" s="79" t="s">
        <v>42</v>
      </c>
      <c r="D553" s="80">
        <v>1555</v>
      </c>
      <c r="E553" s="81">
        <v>13.36</v>
      </c>
      <c r="F553" s="82">
        <v>42333</v>
      </c>
      <c r="G553" s="81">
        <v>13.67</v>
      </c>
      <c r="H553" s="81">
        <f t="shared" si="422"/>
        <v>20774.8</v>
      </c>
      <c r="I553" s="81">
        <f t="shared" si="428"/>
        <v>21256.85</v>
      </c>
      <c r="J553" s="83">
        <f t="shared" si="433"/>
        <v>0</v>
      </c>
      <c r="K553" s="80">
        <f t="shared" si="434"/>
        <v>0</v>
      </c>
      <c r="L553" s="84">
        <f t="shared" si="431"/>
        <v>0.023203592814371222</v>
      </c>
      <c r="M553" s="67">
        <f t="shared" si="432"/>
        <v>482.0499999999992</v>
      </c>
      <c r="V553" s="1">
        <v>42333</v>
      </c>
      <c r="W553" s="46">
        <v>482.0499999999993</v>
      </c>
      <c r="X553" s="46">
        <f t="shared" si="435"/>
        <v>32911.55</v>
      </c>
    </row>
    <row r="554" spans="1:24" ht="12.75">
      <c r="A554" s="1">
        <v>42334</v>
      </c>
      <c r="B554" s="69" t="s">
        <v>98</v>
      </c>
      <c r="C554" s="79" t="s">
        <v>46</v>
      </c>
      <c r="D554" s="80">
        <v>1065</v>
      </c>
      <c r="E554" s="81">
        <v>23.45</v>
      </c>
      <c r="F554" s="82">
        <v>42334</v>
      </c>
      <c r="G554" s="81">
        <v>23.68</v>
      </c>
      <c r="H554" s="81">
        <f t="shared" si="422"/>
        <v>24974.25</v>
      </c>
      <c r="I554" s="81">
        <f t="shared" si="428"/>
        <v>25219.2</v>
      </c>
      <c r="J554" s="83">
        <f t="shared" si="433"/>
        <v>0</v>
      </c>
      <c r="K554" s="80">
        <f t="shared" si="434"/>
        <v>0</v>
      </c>
      <c r="L554" s="84">
        <f t="shared" si="431"/>
        <v>-0.009808102345415808</v>
      </c>
      <c r="M554" s="67">
        <f t="shared" si="432"/>
        <v>-244.95000000000073</v>
      </c>
      <c r="V554" s="1">
        <v>42334</v>
      </c>
      <c r="W554" s="46">
        <v>-244.95000000000073</v>
      </c>
      <c r="X554" s="46">
        <f t="shared" si="435"/>
        <v>32666.600000000002</v>
      </c>
    </row>
    <row r="555" spans="1:24" ht="12.75">
      <c r="A555" s="1">
        <v>42338</v>
      </c>
      <c r="B555" s="69" t="s">
        <v>84</v>
      </c>
      <c r="C555" s="79" t="s">
        <v>46</v>
      </c>
      <c r="D555" s="80">
        <v>14000</v>
      </c>
      <c r="E555" s="86">
        <v>1.484</v>
      </c>
      <c r="F555" s="82">
        <v>42338</v>
      </c>
      <c r="G555" s="86">
        <v>1.486</v>
      </c>
      <c r="H555" s="81">
        <f t="shared" si="422"/>
        <v>20776</v>
      </c>
      <c r="I555" s="81">
        <f t="shared" si="428"/>
        <v>20804</v>
      </c>
      <c r="J555" s="83">
        <f t="shared" si="433"/>
        <v>0</v>
      </c>
      <c r="K555" s="80">
        <f t="shared" si="434"/>
        <v>0</v>
      </c>
      <c r="L555" s="84">
        <f t="shared" si="431"/>
        <v>-0.0013477088948787063</v>
      </c>
      <c r="M555" s="67">
        <f t="shared" si="432"/>
        <v>-28</v>
      </c>
      <c r="V555" s="1">
        <v>42338</v>
      </c>
      <c r="W555" s="46">
        <v>-28</v>
      </c>
      <c r="X555" s="46">
        <f t="shared" si="435"/>
        <v>32638.600000000002</v>
      </c>
    </row>
    <row r="556" spans="1:24" ht="12.75">
      <c r="A556" s="1">
        <v>42339</v>
      </c>
      <c r="B556" s="69" t="s">
        <v>104</v>
      </c>
      <c r="C556" s="79" t="s">
        <v>42</v>
      </c>
      <c r="D556" s="80">
        <v>2976</v>
      </c>
      <c r="E556" s="81">
        <v>8.4</v>
      </c>
      <c r="F556" s="82">
        <v>42339</v>
      </c>
      <c r="G556" s="85">
        <v>8.415</v>
      </c>
      <c r="H556" s="81">
        <f t="shared" si="422"/>
        <v>24998.4</v>
      </c>
      <c r="I556" s="81">
        <f t="shared" si="428"/>
        <v>25043.039999999997</v>
      </c>
      <c r="J556" s="83">
        <f aca="true" t="shared" si="436" ref="J556:J561">IF(F556&gt;0,F556-A556,0)</f>
        <v>0</v>
      </c>
      <c r="K556" s="80">
        <f aca="true" t="shared" si="437" ref="K556:K561">H556*J556</f>
        <v>0</v>
      </c>
      <c r="L556" s="84">
        <f t="shared" si="431"/>
        <v>0.0017857142857141167</v>
      </c>
      <c r="M556" s="67">
        <f t="shared" si="432"/>
        <v>44.63999999999578</v>
      </c>
      <c r="V556" s="1">
        <v>42339</v>
      </c>
      <c r="W556" s="46">
        <v>44.63999999999578</v>
      </c>
      <c r="X556" s="46">
        <f t="shared" si="435"/>
        <v>32683.239999999998</v>
      </c>
    </row>
    <row r="557" spans="1:24" ht="12.75">
      <c r="A557" s="1">
        <v>42340</v>
      </c>
      <c r="B557" s="69" t="s">
        <v>65</v>
      </c>
      <c r="C557" s="79" t="s">
        <v>42</v>
      </c>
      <c r="D557" s="80">
        <v>3000</v>
      </c>
      <c r="E557" s="81">
        <v>13.62</v>
      </c>
      <c r="F557" s="82">
        <v>42340</v>
      </c>
      <c r="G557" s="85">
        <v>13.52</v>
      </c>
      <c r="H557" s="81">
        <f t="shared" si="422"/>
        <v>40860</v>
      </c>
      <c r="I557" s="81">
        <f t="shared" si="428"/>
        <v>40560</v>
      </c>
      <c r="J557" s="83">
        <f t="shared" si="436"/>
        <v>0</v>
      </c>
      <c r="K557" s="80">
        <f t="shared" si="437"/>
        <v>0</v>
      </c>
      <c r="L557" s="84">
        <f t="shared" si="431"/>
        <v>-0.007342143906020558</v>
      </c>
      <c r="M557" s="67">
        <f t="shared" si="432"/>
        <v>-300</v>
      </c>
      <c r="V557" s="1">
        <v>42340</v>
      </c>
      <c r="W557" s="46">
        <v>-300</v>
      </c>
      <c r="X557" s="46">
        <f t="shared" si="435"/>
        <v>32383.239999999998</v>
      </c>
    </row>
    <row r="558" spans="1:24" ht="12.75">
      <c r="A558" s="1">
        <v>42342</v>
      </c>
      <c r="B558" s="69" t="s">
        <v>65</v>
      </c>
      <c r="C558" s="79" t="s">
        <v>42</v>
      </c>
      <c r="D558" s="80">
        <v>1850</v>
      </c>
      <c r="E558" s="85">
        <v>13.28</v>
      </c>
      <c r="F558" s="82">
        <v>42342</v>
      </c>
      <c r="G558" s="85">
        <v>13.3812</v>
      </c>
      <c r="H558" s="81">
        <f t="shared" si="422"/>
        <v>24568</v>
      </c>
      <c r="I558" s="81">
        <f aca="true" t="shared" si="438" ref="I558:I567">IF(F558&gt;0,G558*D558,0)</f>
        <v>24755.22</v>
      </c>
      <c r="J558" s="83">
        <f t="shared" si="436"/>
        <v>0</v>
      </c>
      <c r="K558" s="80">
        <f t="shared" si="437"/>
        <v>0</v>
      </c>
      <c r="L558" s="84">
        <f aca="true" t="shared" si="439" ref="L558:L563">IF(F558&gt;0,IF(LEFT(UPPER(C558))="S",(H558-I558)/H558,(I558-H558)/H558),0)</f>
        <v>0.007620481927710891</v>
      </c>
      <c r="M558" s="67">
        <f aca="true" t="shared" si="440" ref="M558:M563">(H558*L558)</f>
        <v>187.22000000000116</v>
      </c>
      <c r="V558" s="1">
        <v>42342</v>
      </c>
      <c r="W558" s="46">
        <v>187.22000000000116</v>
      </c>
      <c r="X558" s="46">
        <f t="shared" si="435"/>
        <v>32570.46</v>
      </c>
    </row>
    <row r="559" spans="1:24" ht="12.75">
      <c r="A559" s="1">
        <v>42345</v>
      </c>
      <c r="B559" s="69" t="s">
        <v>94</v>
      </c>
      <c r="C559" s="79" t="s">
        <v>10</v>
      </c>
      <c r="D559" s="80">
        <v>2500</v>
      </c>
      <c r="E559" s="81">
        <v>12.99</v>
      </c>
      <c r="F559" s="82">
        <v>42345</v>
      </c>
      <c r="G559" s="81">
        <v>13.02</v>
      </c>
      <c r="H559" s="81">
        <f t="shared" si="422"/>
        <v>32475</v>
      </c>
      <c r="I559" s="81">
        <f t="shared" si="438"/>
        <v>32550</v>
      </c>
      <c r="J559" s="83">
        <f t="shared" si="436"/>
        <v>0</v>
      </c>
      <c r="K559" s="80">
        <f t="shared" si="437"/>
        <v>0</v>
      </c>
      <c r="L559" s="84">
        <f t="shared" si="439"/>
        <v>0.0023094688221709007</v>
      </c>
      <c r="M559" s="67">
        <f t="shared" si="440"/>
        <v>75</v>
      </c>
      <c r="V559" s="1">
        <v>42345</v>
      </c>
      <c r="W559" s="46">
        <v>75</v>
      </c>
      <c r="X559" s="46">
        <f t="shared" si="435"/>
        <v>32645.46</v>
      </c>
    </row>
    <row r="560" spans="1:24" ht="12.75">
      <c r="A560" s="1">
        <v>42346</v>
      </c>
      <c r="B560" s="69" t="s">
        <v>39</v>
      </c>
      <c r="C560" s="79" t="s">
        <v>42</v>
      </c>
      <c r="D560" s="80">
        <v>2500</v>
      </c>
      <c r="E560" s="81">
        <v>7.5</v>
      </c>
      <c r="F560" s="82">
        <v>42346</v>
      </c>
      <c r="G560" s="81">
        <v>7.38</v>
      </c>
      <c r="H560" s="81">
        <f t="shared" si="422"/>
        <v>18750</v>
      </c>
      <c r="I560" s="81">
        <f t="shared" si="438"/>
        <v>18450</v>
      </c>
      <c r="J560" s="83">
        <f t="shared" si="436"/>
        <v>0</v>
      </c>
      <c r="K560" s="80">
        <f t="shared" si="437"/>
        <v>0</v>
      </c>
      <c r="L560" s="84">
        <f t="shared" si="439"/>
        <v>-0.016</v>
      </c>
      <c r="M560" s="67">
        <f t="shared" si="440"/>
        <v>-300</v>
      </c>
      <c r="V560" s="1">
        <v>42346</v>
      </c>
      <c r="W560" s="46">
        <v>-300</v>
      </c>
      <c r="X560" s="46">
        <f t="shared" si="435"/>
        <v>32345.46</v>
      </c>
    </row>
    <row r="561" spans="1:24" ht="12.75">
      <c r="A561" s="1">
        <v>42347</v>
      </c>
      <c r="B561" s="69" t="s">
        <v>60</v>
      </c>
      <c r="C561" s="79" t="s">
        <v>42</v>
      </c>
      <c r="D561" s="80">
        <v>1222</v>
      </c>
      <c r="E561" s="81">
        <v>22.42</v>
      </c>
      <c r="F561" s="82">
        <v>42347</v>
      </c>
      <c r="G561" s="81">
        <v>22.25</v>
      </c>
      <c r="H561" s="81">
        <f t="shared" si="422"/>
        <v>27397.24</v>
      </c>
      <c r="I561" s="81">
        <f t="shared" si="438"/>
        <v>27189.5</v>
      </c>
      <c r="J561" s="83">
        <f t="shared" si="436"/>
        <v>0</v>
      </c>
      <c r="K561" s="80">
        <f t="shared" si="437"/>
        <v>0</v>
      </c>
      <c r="L561" s="84">
        <f t="shared" si="439"/>
        <v>-0.00758251561106161</v>
      </c>
      <c r="M561" s="67">
        <f t="shared" si="440"/>
        <v>-207.7400000000016</v>
      </c>
      <c r="V561" s="1">
        <v>42347</v>
      </c>
      <c r="W561" s="46">
        <v>-207.7400000000016</v>
      </c>
      <c r="X561" s="46">
        <f t="shared" si="435"/>
        <v>32137.719999999998</v>
      </c>
    </row>
    <row r="562" spans="1:24" ht="12.75">
      <c r="A562" s="1">
        <v>42348</v>
      </c>
      <c r="B562" s="69" t="s">
        <v>39</v>
      </c>
      <c r="C562" s="79" t="s">
        <v>42</v>
      </c>
      <c r="D562" s="80">
        <v>2800</v>
      </c>
      <c r="E562" s="86">
        <v>7.585</v>
      </c>
      <c r="F562" s="82">
        <v>42348</v>
      </c>
      <c r="G562" s="85">
        <v>7.625</v>
      </c>
      <c r="H562" s="81">
        <f t="shared" si="422"/>
        <v>21238</v>
      </c>
      <c r="I562" s="81">
        <f t="shared" si="438"/>
        <v>21350</v>
      </c>
      <c r="J562" s="83">
        <f aca="true" t="shared" si="441" ref="J562:J567">IF(F562&gt;0,F562-A562,0)</f>
        <v>0</v>
      </c>
      <c r="K562" s="80">
        <f aca="true" t="shared" si="442" ref="K562:K567">H562*J562</f>
        <v>0</v>
      </c>
      <c r="L562" s="84">
        <f t="shared" si="439"/>
        <v>0.005273566249176005</v>
      </c>
      <c r="M562" s="67">
        <f t="shared" si="440"/>
        <v>111.99999999999999</v>
      </c>
      <c r="V562" s="1">
        <v>42348</v>
      </c>
      <c r="W562" s="46">
        <v>112</v>
      </c>
      <c r="X562" s="46">
        <f t="shared" si="435"/>
        <v>32249.719999999998</v>
      </c>
    </row>
    <row r="563" spans="1:24" ht="12.75">
      <c r="A563" s="1">
        <v>42349</v>
      </c>
      <c r="B563" s="69" t="s">
        <v>62</v>
      </c>
      <c r="C563" s="79" t="s">
        <v>42</v>
      </c>
      <c r="D563" s="80">
        <v>20000</v>
      </c>
      <c r="E563" s="86">
        <v>1.131</v>
      </c>
      <c r="F563" s="82">
        <v>42349</v>
      </c>
      <c r="G563" s="85">
        <v>1.116</v>
      </c>
      <c r="H563" s="81">
        <f t="shared" si="422"/>
        <v>22620</v>
      </c>
      <c r="I563" s="81">
        <f t="shared" si="438"/>
        <v>22320.000000000004</v>
      </c>
      <c r="J563" s="83">
        <f t="shared" si="441"/>
        <v>0</v>
      </c>
      <c r="K563" s="80">
        <f t="shared" si="442"/>
        <v>0</v>
      </c>
      <c r="L563" s="84">
        <f t="shared" si="439"/>
        <v>-0.01326259946949586</v>
      </c>
      <c r="M563" s="67">
        <f t="shared" si="440"/>
        <v>-299.99999999999636</v>
      </c>
      <c r="V563" s="1">
        <v>42349</v>
      </c>
      <c r="W563" s="46">
        <v>-299.99999999999636</v>
      </c>
      <c r="X563" s="46">
        <f t="shared" si="435"/>
        <v>31949.72</v>
      </c>
    </row>
    <row r="564" spans="1:24" ht="12.75">
      <c r="A564" s="1">
        <v>42352</v>
      </c>
      <c r="B564" s="69" t="s">
        <v>52</v>
      </c>
      <c r="C564" s="79" t="s">
        <v>42</v>
      </c>
      <c r="D564" s="80">
        <v>7000</v>
      </c>
      <c r="E564" s="86">
        <v>3.854</v>
      </c>
      <c r="F564" s="82">
        <v>42352</v>
      </c>
      <c r="G564" s="85">
        <v>3.814</v>
      </c>
      <c r="H564" s="81">
        <f t="shared" si="422"/>
        <v>26978</v>
      </c>
      <c r="I564" s="81">
        <f t="shared" si="438"/>
        <v>26698</v>
      </c>
      <c r="J564" s="83">
        <f t="shared" si="441"/>
        <v>0</v>
      </c>
      <c r="K564" s="80">
        <f t="shared" si="442"/>
        <v>0</v>
      </c>
      <c r="L564" s="84">
        <f aca="true" t="shared" si="443" ref="L564:L575">IF(F564&gt;0,IF(LEFT(UPPER(C564))="S",(H564-I564)/H564,(I564-H564)/H564),0)</f>
        <v>-0.010378827192527244</v>
      </c>
      <c r="M564" s="67">
        <f aca="true" t="shared" si="444" ref="M564:M575">(H564*L564)</f>
        <v>-280</v>
      </c>
      <c r="V564" s="1">
        <v>42352</v>
      </c>
      <c r="W564" s="46">
        <v>-280</v>
      </c>
      <c r="X564" s="46">
        <f t="shared" si="435"/>
        <v>31669.72</v>
      </c>
    </row>
    <row r="565" spans="1:24" ht="12.75">
      <c r="A565" s="1">
        <v>42353</v>
      </c>
      <c r="B565" s="69" t="s">
        <v>105</v>
      </c>
      <c r="C565" s="79" t="s">
        <v>46</v>
      </c>
      <c r="D565" s="80">
        <v>745</v>
      </c>
      <c r="E565" s="81">
        <v>33.5</v>
      </c>
      <c r="F565" s="82">
        <v>42353</v>
      </c>
      <c r="G565" s="85">
        <v>33.3155</v>
      </c>
      <c r="H565" s="81">
        <f t="shared" si="422"/>
        <v>24957.5</v>
      </c>
      <c r="I565" s="81">
        <f t="shared" si="438"/>
        <v>24820.0475</v>
      </c>
      <c r="J565" s="83">
        <f t="shared" si="441"/>
        <v>0</v>
      </c>
      <c r="K565" s="80">
        <f t="shared" si="442"/>
        <v>0</v>
      </c>
      <c r="L565" s="84">
        <f t="shared" si="443"/>
        <v>0.005507462686567141</v>
      </c>
      <c r="M565" s="67">
        <f t="shared" si="444"/>
        <v>137.45249999999942</v>
      </c>
      <c r="V565" s="1">
        <v>42353</v>
      </c>
      <c r="W565" s="46">
        <v>137.45249999999942</v>
      </c>
      <c r="X565" s="46">
        <f t="shared" si="435"/>
        <v>31807.1725</v>
      </c>
    </row>
    <row r="566" spans="1:24" ht="12.75">
      <c r="A566" s="1">
        <v>42354</v>
      </c>
      <c r="B566" s="69" t="s">
        <v>94</v>
      </c>
      <c r="C566" s="79" t="s">
        <v>46</v>
      </c>
      <c r="D566" s="80">
        <v>1750</v>
      </c>
      <c r="E566" s="81">
        <v>12.38</v>
      </c>
      <c r="F566" s="82">
        <v>42354</v>
      </c>
      <c r="G566" s="81">
        <v>12.53</v>
      </c>
      <c r="H566" s="81">
        <f t="shared" si="422"/>
        <v>21665</v>
      </c>
      <c r="I566" s="81">
        <f t="shared" si="438"/>
        <v>21927.5</v>
      </c>
      <c r="J566" s="83">
        <f t="shared" si="441"/>
        <v>0</v>
      </c>
      <c r="K566" s="80">
        <f t="shared" si="442"/>
        <v>0</v>
      </c>
      <c r="L566" s="84">
        <f t="shared" si="443"/>
        <v>-0.012116316639741519</v>
      </c>
      <c r="M566" s="67">
        <f t="shared" si="444"/>
        <v>-262.5</v>
      </c>
      <c r="V566" s="1">
        <v>42354</v>
      </c>
      <c r="W566" s="46">
        <v>-262.5</v>
      </c>
      <c r="X566" s="46">
        <f t="shared" si="435"/>
        <v>31544.6725</v>
      </c>
    </row>
    <row r="567" spans="1:24" ht="12.75">
      <c r="A567" s="1">
        <v>42355</v>
      </c>
      <c r="B567" s="69" t="s">
        <v>84</v>
      </c>
      <c r="C567" s="79" t="s">
        <v>106</v>
      </c>
      <c r="D567" s="80">
        <v>18000</v>
      </c>
      <c r="E567" s="81">
        <v>1.22</v>
      </c>
      <c r="F567" s="82">
        <v>42355</v>
      </c>
      <c r="G567" s="81">
        <v>1.2</v>
      </c>
      <c r="H567" s="81">
        <f t="shared" si="422"/>
        <v>21960</v>
      </c>
      <c r="I567" s="81">
        <f t="shared" si="438"/>
        <v>21600</v>
      </c>
      <c r="J567" s="83">
        <f t="shared" si="441"/>
        <v>0</v>
      </c>
      <c r="K567" s="80">
        <f t="shared" si="442"/>
        <v>0</v>
      </c>
      <c r="L567" s="84">
        <f t="shared" si="443"/>
        <v>0.01639344262295082</v>
      </c>
      <c r="M567" s="67">
        <f t="shared" si="444"/>
        <v>360</v>
      </c>
      <c r="V567" s="1">
        <v>42355</v>
      </c>
      <c r="W567" s="46">
        <v>360</v>
      </c>
      <c r="X567" s="46">
        <f t="shared" si="435"/>
        <v>31904.6725</v>
      </c>
    </row>
    <row r="568" spans="1:24" ht="12.75">
      <c r="A568" s="1">
        <v>42356</v>
      </c>
      <c r="B568" s="69" t="s">
        <v>49</v>
      </c>
      <c r="C568" s="79" t="s">
        <v>42</v>
      </c>
      <c r="D568" s="80">
        <v>1500</v>
      </c>
      <c r="E568" s="81">
        <v>10.88</v>
      </c>
      <c r="F568" s="82">
        <v>42356</v>
      </c>
      <c r="G568" s="85">
        <v>10.72</v>
      </c>
      <c r="H568" s="81">
        <f t="shared" si="422"/>
        <v>16320.000000000002</v>
      </c>
      <c r="I568" s="81">
        <f aca="true" t="shared" si="445" ref="I568:I576">IF(F568&gt;0,G568*D568,0)</f>
        <v>16080.000000000002</v>
      </c>
      <c r="J568" s="83">
        <f aca="true" t="shared" si="446" ref="J568:J573">IF(F568&gt;0,F568-A568,0)</f>
        <v>0</v>
      </c>
      <c r="K568" s="80">
        <f aca="true" t="shared" si="447" ref="K568:K573">H568*J568</f>
        <v>0</v>
      </c>
      <c r="L568" s="84">
        <f t="shared" si="443"/>
        <v>-0.014705882352941175</v>
      </c>
      <c r="M568" s="67">
        <f t="shared" si="444"/>
        <v>-240</v>
      </c>
      <c r="V568" s="1">
        <v>42356</v>
      </c>
      <c r="W568" s="46">
        <v>-240</v>
      </c>
      <c r="X568" s="46">
        <f t="shared" si="435"/>
        <v>31664.6725</v>
      </c>
    </row>
    <row r="569" spans="1:24" ht="12.75">
      <c r="A569" s="1">
        <v>42359</v>
      </c>
      <c r="B569" s="69" t="s">
        <v>84</v>
      </c>
      <c r="C569" s="79" t="s">
        <v>10</v>
      </c>
      <c r="D569" s="80">
        <v>12300</v>
      </c>
      <c r="E569" s="86">
        <v>1.224</v>
      </c>
      <c r="F569" s="82">
        <v>42359</v>
      </c>
      <c r="G569" s="81">
        <v>1.2</v>
      </c>
      <c r="H569" s="81">
        <f t="shared" si="422"/>
        <v>15055.199999999999</v>
      </c>
      <c r="I569" s="81">
        <f t="shared" si="445"/>
        <v>14760</v>
      </c>
      <c r="J569" s="83">
        <f t="shared" si="446"/>
        <v>0</v>
      </c>
      <c r="K569" s="80">
        <f t="shared" si="447"/>
        <v>0</v>
      </c>
      <c r="L569" s="84">
        <f t="shared" si="443"/>
        <v>-0.019607843137254832</v>
      </c>
      <c r="M569" s="67">
        <f t="shared" si="444"/>
        <v>-295.1999999999989</v>
      </c>
      <c r="V569" s="1">
        <v>42359</v>
      </c>
      <c r="W569" s="46">
        <v>-295.1999999999989</v>
      </c>
      <c r="X569" s="46">
        <f t="shared" si="435"/>
        <v>31369.472500000003</v>
      </c>
    </row>
    <row r="570" spans="1:24" ht="12.75">
      <c r="A570" s="1">
        <v>42361</v>
      </c>
      <c r="B570" s="69" t="s">
        <v>84</v>
      </c>
      <c r="C570" s="79" t="s">
        <v>10</v>
      </c>
      <c r="D570" s="80">
        <v>27000</v>
      </c>
      <c r="E570" s="86">
        <v>1.221</v>
      </c>
      <c r="F570" s="82">
        <v>42361</v>
      </c>
      <c r="G570" s="85">
        <v>1.247</v>
      </c>
      <c r="H570" s="81">
        <f t="shared" si="422"/>
        <v>32967</v>
      </c>
      <c r="I570" s="81">
        <f t="shared" si="445"/>
        <v>33669</v>
      </c>
      <c r="J570" s="83">
        <f t="shared" si="446"/>
        <v>0</v>
      </c>
      <c r="K570" s="80">
        <f t="shared" si="447"/>
        <v>0</v>
      </c>
      <c r="L570" s="84">
        <f t="shared" si="443"/>
        <v>0.021294021294021293</v>
      </c>
      <c r="M570" s="67">
        <f t="shared" si="444"/>
        <v>702</v>
      </c>
      <c r="V570" s="1">
        <v>42361</v>
      </c>
      <c r="W570" s="46">
        <v>702</v>
      </c>
      <c r="X570" s="46">
        <f t="shared" si="435"/>
        <v>32071.472500000003</v>
      </c>
    </row>
    <row r="571" spans="1:24" ht="12.75">
      <c r="A571" s="1">
        <v>42376</v>
      </c>
      <c r="B571" s="69" t="s">
        <v>105</v>
      </c>
      <c r="C571" s="79" t="s">
        <v>42</v>
      </c>
      <c r="D571" s="80">
        <v>600</v>
      </c>
      <c r="E571" s="81">
        <v>30.7</v>
      </c>
      <c r="F571" s="82">
        <v>42376</v>
      </c>
      <c r="G571" s="85">
        <v>31.41</v>
      </c>
      <c r="H571" s="81">
        <f t="shared" si="422"/>
        <v>18420</v>
      </c>
      <c r="I571" s="81">
        <f t="shared" si="445"/>
        <v>18846</v>
      </c>
      <c r="J571" s="83">
        <f t="shared" si="446"/>
        <v>0</v>
      </c>
      <c r="K571" s="80">
        <f t="shared" si="447"/>
        <v>0</v>
      </c>
      <c r="L571" s="84">
        <f t="shared" si="443"/>
        <v>0.023127035830618894</v>
      </c>
      <c r="M571" s="67">
        <f t="shared" si="444"/>
        <v>426</v>
      </c>
      <c r="V571" s="1">
        <v>42376</v>
      </c>
      <c r="W571" s="46">
        <v>426</v>
      </c>
      <c r="X571" s="46">
        <f t="shared" si="435"/>
        <v>32497.472500000003</v>
      </c>
    </row>
    <row r="572" spans="1:24" ht="12.75">
      <c r="A572" s="1">
        <v>42377</v>
      </c>
      <c r="B572" s="69" t="s">
        <v>39</v>
      </c>
      <c r="C572" s="79" t="s">
        <v>46</v>
      </c>
      <c r="D572" s="80">
        <v>4444</v>
      </c>
      <c r="E572" s="86">
        <v>6.935</v>
      </c>
      <c r="F572" s="82">
        <v>42377</v>
      </c>
      <c r="G572" s="86">
        <v>6.765</v>
      </c>
      <c r="H572" s="81">
        <f t="shared" si="422"/>
        <v>30819.14</v>
      </c>
      <c r="I572" s="81">
        <f t="shared" si="445"/>
        <v>30063.66</v>
      </c>
      <c r="J572" s="83">
        <f t="shared" si="446"/>
        <v>0</v>
      </c>
      <c r="K572" s="80">
        <f t="shared" si="447"/>
        <v>0</v>
      </c>
      <c r="L572" s="84">
        <f t="shared" si="443"/>
        <v>0.02451333813987021</v>
      </c>
      <c r="M572" s="67">
        <f t="shared" si="444"/>
        <v>755.4799999999996</v>
      </c>
      <c r="V572" s="1">
        <v>42377</v>
      </c>
      <c r="W572" s="46">
        <v>755.4799999999996</v>
      </c>
      <c r="X572" s="46">
        <f t="shared" si="435"/>
        <v>33252.9525</v>
      </c>
    </row>
    <row r="573" spans="1:24" ht="12.75">
      <c r="A573" s="1">
        <v>42380</v>
      </c>
      <c r="B573" s="69" t="s">
        <v>39</v>
      </c>
      <c r="C573" s="79" t="s">
        <v>46</v>
      </c>
      <c r="D573" s="80">
        <v>3000</v>
      </c>
      <c r="E573" s="81">
        <v>6.99</v>
      </c>
      <c r="F573" s="82">
        <v>42380</v>
      </c>
      <c r="G573" s="85">
        <v>6.9632</v>
      </c>
      <c r="H573" s="81">
        <f t="shared" si="422"/>
        <v>20970</v>
      </c>
      <c r="I573" s="81">
        <f t="shared" si="445"/>
        <v>20889.6</v>
      </c>
      <c r="J573" s="83">
        <f t="shared" si="446"/>
        <v>0</v>
      </c>
      <c r="K573" s="80">
        <f t="shared" si="447"/>
        <v>0</v>
      </c>
      <c r="L573" s="84">
        <f t="shared" si="443"/>
        <v>0.003834048640915663</v>
      </c>
      <c r="M573" s="67">
        <f t="shared" si="444"/>
        <v>80.40000000000146</v>
      </c>
      <c r="V573" s="1">
        <v>42380</v>
      </c>
      <c r="W573" s="46">
        <v>80.40000000000146</v>
      </c>
      <c r="X573" s="46">
        <f t="shared" si="435"/>
        <v>33333.3525</v>
      </c>
    </row>
    <row r="574" spans="1:24" ht="12.75">
      <c r="A574" s="1">
        <v>42381</v>
      </c>
      <c r="B574" s="69" t="s">
        <v>65</v>
      </c>
      <c r="C574" s="79" t="s">
        <v>42</v>
      </c>
      <c r="D574" s="80">
        <v>1500</v>
      </c>
      <c r="E574" s="81">
        <v>12.63</v>
      </c>
      <c r="F574" s="82">
        <v>42381</v>
      </c>
      <c r="G574" s="81">
        <v>12.57</v>
      </c>
      <c r="H574" s="81">
        <f t="shared" si="422"/>
        <v>18945</v>
      </c>
      <c r="I574" s="81">
        <f t="shared" si="445"/>
        <v>18855</v>
      </c>
      <c r="J574" s="83">
        <f aca="true" t="shared" si="448" ref="J574:J579">IF(F574&gt;0,F574-A574,0)</f>
        <v>0</v>
      </c>
      <c r="K574" s="80">
        <f aca="true" t="shared" si="449" ref="K574:K579">H574*J574</f>
        <v>0</v>
      </c>
      <c r="L574" s="84">
        <f t="shared" si="443"/>
        <v>-0.004750593824228029</v>
      </c>
      <c r="M574" s="67">
        <f t="shared" si="444"/>
        <v>-90</v>
      </c>
      <c r="V574" s="1">
        <v>42381</v>
      </c>
      <c r="W574" s="46">
        <v>-90</v>
      </c>
      <c r="X574" s="46">
        <f t="shared" si="435"/>
        <v>33243.3525</v>
      </c>
    </row>
    <row r="575" spans="1:24" ht="12.75">
      <c r="A575" s="1">
        <v>42382</v>
      </c>
      <c r="B575" s="69" t="s">
        <v>107</v>
      </c>
      <c r="C575" s="79" t="s">
        <v>46</v>
      </c>
      <c r="D575" s="80">
        <v>20000</v>
      </c>
      <c r="E575" s="85">
        <v>0.9705</v>
      </c>
      <c r="F575" s="82">
        <v>42382</v>
      </c>
      <c r="G575" s="85">
        <v>0.9455</v>
      </c>
      <c r="H575" s="81">
        <f t="shared" si="422"/>
        <v>19410</v>
      </c>
      <c r="I575" s="81">
        <f t="shared" si="445"/>
        <v>18910</v>
      </c>
      <c r="J575" s="83">
        <f t="shared" si="448"/>
        <v>0</v>
      </c>
      <c r="K575" s="80">
        <f t="shared" si="449"/>
        <v>0</v>
      </c>
      <c r="L575" s="84">
        <f t="shared" si="443"/>
        <v>0.02575991756826378</v>
      </c>
      <c r="M575" s="67">
        <f t="shared" si="444"/>
        <v>499.99999999999994</v>
      </c>
      <c r="V575" s="1">
        <v>42382</v>
      </c>
      <c r="W575" s="46">
        <v>500</v>
      </c>
      <c r="X575" s="46">
        <f t="shared" si="435"/>
        <v>33743.3525</v>
      </c>
    </row>
    <row r="576" spans="1:24" ht="12.75">
      <c r="A576" s="1">
        <v>42383</v>
      </c>
      <c r="B576" s="69" t="s">
        <v>52</v>
      </c>
      <c r="C576" s="79" t="s">
        <v>42</v>
      </c>
      <c r="D576" s="80">
        <v>11111</v>
      </c>
      <c r="E576" s="85">
        <v>3.3079</v>
      </c>
      <c r="F576" s="82">
        <v>42383</v>
      </c>
      <c r="G576" s="85">
        <v>3.2799</v>
      </c>
      <c r="H576" s="81">
        <f t="shared" si="422"/>
        <v>36754.0769</v>
      </c>
      <c r="I576" s="81">
        <f t="shared" si="445"/>
        <v>36442.9689</v>
      </c>
      <c r="J576" s="83">
        <f t="shared" si="448"/>
        <v>0</v>
      </c>
      <c r="K576" s="80">
        <f t="shared" si="449"/>
        <v>0</v>
      </c>
      <c r="L576" s="84">
        <f aca="true" t="shared" si="450" ref="L576:L583">IF(F576&gt;0,IF(LEFT(UPPER(C576))="S",(H576-I576)/H576,(I576-H576)/H576),0)</f>
        <v>-0.008464584781885793</v>
      </c>
      <c r="M576" s="67">
        <f aca="true" t="shared" si="451" ref="M576:M583">(H576*L576)</f>
        <v>-311.1080000000002</v>
      </c>
      <c r="V576" s="1">
        <v>42383</v>
      </c>
      <c r="W576" s="46">
        <v>-311.1080000000002</v>
      </c>
      <c r="X576" s="46">
        <f t="shared" si="435"/>
        <v>33432.2445</v>
      </c>
    </row>
    <row r="577" spans="1:24" ht="12.75">
      <c r="A577" s="1">
        <v>42384</v>
      </c>
      <c r="B577" s="69" t="s">
        <v>65</v>
      </c>
      <c r="C577" s="79" t="s">
        <v>42</v>
      </c>
      <c r="D577" s="80">
        <v>1850</v>
      </c>
      <c r="E577" s="81">
        <v>12.12</v>
      </c>
      <c r="F577" s="82">
        <v>42384</v>
      </c>
      <c r="G577" s="81">
        <v>11.96</v>
      </c>
      <c r="H577" s="81">
        <f aca="true" t="shared" si="452" ref="H577:H584">E577*D577</f>
        <v>22422</v>
      </c>
      <c r="I577" s="81">
        <f aca="true" t="shared" si="453" ref="I577:I584">IF(F577&gt;0,G577*D577,0)</f>
        <v>22126</v>
      </c>
      <c r="J577" s="83">
        <f t="shared" si="448"/>
        <v>0</v>
      </c>
      <c r="K577" s="80">
        <f t="shared" si="449"/>
        <v>0</v>
      </c>
      <c r="L577" s="84">
        <f t="shared" si="450"/>
        <v>-0.013201320132013201</v>
      </c>
      <c r="M577" s="67">
        <f t="shared" si="451"/>
        <v>-296</v>
      </c>
      <c r="V577" s="1">
        <v>42384</v>
      </c>
      <c r="W577" s="46">
        <v>-296</v>
      </c>
      <c r="X577" s="46">
        <f t="shared" si="435"/>
        <v>33136.2445</v>
      </c>
    </row>
    <row r="578" spans="1:24" ht="12.75">
      <c r="A578" s="1">
        <v>42387</v>
      </c>
      <c r="B578" s="69" t="s">
        <v>103</v>
      </c>
      <c r="C578" s="79" t="s">
        <v>46</v>
      </c>
      <c r="D578" s="80">
        <v>1925</v>
      </c>
      <c r="E578" s="81">
        <v>12.97</v>
      </c>
      <c r="F578" s="82">
        <v>42387</v>
      </c>
      <c r="G578" s="81">
        <v>12.77</v>
      </c>
      <c r="H578" s="81">
        <f t="shared" si="452"/>
        <v>24967.25</v>
      </c>
      <c r="I578" s="81">
        <f t="shared" si="453"/>
        <v>24582.25</v>
      </c>
      <c r="J578" s="83">
        <f t="shared" si="448"/>
        <v>0</v>
      </c>
      <c r="K578" s="80">
        <f t="shared" si="449"/>
        <v>0</v>
      </c>
      <c r="L578" s="84">
        <f t="shared" si="450"/>
        <v>0.015420200462606014</v>
      </c>
      <c r="M578" s="67">
        <f t="shared" si="451"/>
        <v>385</v>
      </c>
      <c r="V578" s="1">
        <v>42387</v>
      </c>
      <c r="W578" s="46">
        <v>385</v>
      </c>
      <c r="X578" s="46">
        <f t="shared" si="435"/>
        <v>33521.2445</v>
      </c>
    </row>
    <row r="579" spans="1:24" ht="12.75">
      <c r="A579" s="1">
        <v>42388</v>
      </c>
      <c r="B579" s="69" t="s">
        <v>61</v>
      </c>
      <c r="C579" s="79" t="s">
        <v>42</v>
      </c>
      <c r="D579" s="80">
        <v>500</v>
      </c>
      <c r="E579" s="81">
        <v>58.25</v>
      </c>
      <c r="F579" s="82">
        <v>42388</v>
      </c>
      <c r="G579" s="81">
        <v>58.1</v>
      </c>
      <c r="H579" s="81">
        <f t="shared" si="452"/>
        <v>29125</v>
      </c>
      <c r="I579" s="81">
        <f t="shared" si="453"/>
        <v>29050</v>
      </c>
      <c r="J579" s="83">
        <f t="shared" si="448"/>
        <v>0</v>
      </c>
      <c r="K579" s="80">
        <f t="shared" si="449"/>
        <v>0</v>
      </c>
      <c r="L579" s="84">
        <f t="shared" si="450"/>
        <v>-0.002575107296137339</v>
      </c>
      <c r="M579" s="67">
        <f t="shared" si="451"/>
        <v>-75</v>
      </c>
      <c r="V579" s="1">
        <v>42388</v>
      </c>
      <c r="W579" s="46">
        <v>-75</v>
      </c>
      <c r="X579" s="46">
        <f t="shared" si="435"/>
        <v>33446.2445</v>
      </c>
    </row>
    <row r="580" spans="1:24" ht="12.75">
      <c r="A580" s="1">
        <v>42389</v>
      </c>
      <c r="B580" s="69" t="s">
        <v>105</v>
      </c>
      <c r="C580" s="79" t="s">
        <v>42</v>
      </c>
      <c r="D580" s="80">
        <v>845</v>
      </c>
      <c r="E580" s="81">
        <v>29.57</v>
      </c>
      <c r="F580" s="82">
        <v>42389</v>
      </c>
      <c r="G580" s="85">
        <v>29.6066</v>
      </c>
      <c r="H580" s="81">
        <f t="shared" si="452"/>
        <v>24986.65</v>
      </c>
      <c r="I580" s="81">
        <f t="shared" si="453"/>
        <v>25017.577</v>
      </c>
      <c r="J580" s="83">
        <f aca="true" t="shared" si="454" ref="J580:J585">IF(F580&gt;0,F580-A580,0)</f>
        <v>0</v>
      </c>
      <c r="K580" s="80">
        <f aca="true" t="shared" si="455" ref="K580:K585">H580*J580</f>
        <v>0</v>
      </c>
      <c r="L580" s="84">
        <f t="shared" si="450"/>
        <v>0.0012377409536692464</v>
      </c>
      <c r="M580" s="67">
        <f t="shared" si="451"/>
        <v>30.926999999999676</v>
      </c>
      <c r="V580" s="1">
        <v>42389</v>
      </c>
      <c r="W580" s="46">
        <v>30.92699999999968</v>
      </c>
      <c r="X580" s="46">
        <f t="shared" si="435"/>
        <v>33477.1715</v>
      </c>
    </row>
    <row r="581" spans="1:24" ht="12.75">
      <c r="A581" s="1">
        <v>42390</v>
      </c>
      <c r="B581" s="69" t="s">
        <v>43</v>
      </c>
      <c r="C581" s="79" t="s">
        <v>46</v>
      </c>
      <c r="D581" s="80">
        <v>2500</v>
      </c>
      <c r="E581" s="81">
        <v>12.15</v>
      </c>
      <c r="F581" s="82">
        <v>42390</v>
      </c>
      <c r="G581" s="85">
        <v>12.27</v>
      </c>
      <c r="H581" s="81">
        <f t="shared" si="452"/>
        <v>30375</v>
      </c>
      <c r="I581" s="81">
        <f t="shared" si="453"/>
        <v>30675</v>
      </c>
      <c r="J581" s="83">
        <f t="shared" si="454"/>
        <v>0</v>
      </c>
      <c r="K581" s="80">
        <f t="shared" si="455"/>
        <v>0</v>
      </c>
      <c r="L581" s="84">
        <f t="shared" si="450"/>
        <v>-0.009876543209876543</v>
      </c>
      <c r="M581" s="67">
        <f t="shared" si="451"/>
        <v>-300</v>
      </c>
      <c r="V581" s="1">
        <v>42390</v>
      </c>
      <c r="W581" s="46">
        <v>-300</v>
      </c>
      <c r="X581" s="46">
        <f t="shared" si="435"/>
        <v>33177.1715</v>
      </c>
    </row>
    <row r="582" spans="1:24" ht="12.75">
      <c r="A582" s="1">
        <v>42391</v>
      </c>
      <c r="B582" s="69" t="s">
        <v>94</v>
      </c>
      <c r="C582" s="79" t="s">
        <v>42</v>
      </c>
      <c r="D582" s="80">
        <v>4100</v>
      </c>
      <c r="E582" s="86">
        <v>6.685</v>
      </c>
      <c r="F582" s="82">
        <v>42391</v>
      </c>
      <c r="G582" s="85">
        <v>6.695</v>
      </c>
      <c r="H582" s="81">
        <f t="shared" si="452"/>
        <v>27408.5</v>
      </c>
      <c r="I582" s="81">
        <f t="shared" si="453"/>
        <v>27449.5</v>
      </c>
      <c r="J582" s="83">
        <f t="shared" si="454"/>
        <v>0</v>
      </c>
      <c r="K582" s="80">
        <f t="shared" si="455"/>
        <v>0</v>
      </c>
      <c r="L582" s="84">
        <f t="shared" si="450"/>
        <v>0.0014958863126402393</v>
      </c>
      <c r="M582" s="67">
        <f t="shared" si="451"/>
        <v>41</v>
      </c>
      <c r="V582" s="1">
        <v>42391</v>
      </c>
      <c r="W582" s="46">
        <v>41</v>
      </c>
      <c r="X582" s="46">
        <f t="shared" si="435"/>
        <v>33218.1715</v>
      </c>
    </row>
    <row r="583" spans="1:24" ht="12.75">
      <c r="A583" s="1">
        <v>42394</v>
      </c>
      <c r="B583" s="69" t="s">
        <v>105</v>
      </c>
      <c r="C583" s="79" t="s">
        <v>42</v>
      </c>
      <c r="D583" s="80">
        <v>785</v>
      </c>
      <c r="E583" s="85">
        <v>31.7384</v>
      </c>
      <c r="F583" s="82">
        <v>42394</v>
      </c>
      <c r="G583" s="85">
        <v>31.6933</v>
      </c>
      <c r="H583" s="81">
        <f t="shared" si="452"/>
        <v>24914.644</v>
      </c>
      <c r="I583" s="81">
        <f t="shared" si="453"/>
        <v>24879.2405</v>
      </c>
      <c r="J583" s="83">
        <f t="shared" si="454"/>
        <v>0</v>
      </c>
      <c r="K583" s="80">
        <f t="shared" si="455"/>
        <v>0</v>
      </c>
      <c r="L583" s="84">
        <f t="shared" si="450"/>
        <v>-0.0014209916063821883</v>
      </c>
      <c r="M583" s="67">
        <f t="shared" si="451"/>
        <v>-35.40350000000035</v>
      </c>
      <c r="V583" s="1">
        <v>42394</v>
      </c>
      <c r="W583" s="46">
        <v>-35.40350000000035</v>
      </c>
      <c r="X583" s="46">
        <f t="shared" si="435"/>
        <v>33182.768</v>
      </c>
    </row>
    <row r="584" spans="1:24" ht="12.75">
      <c r="A584" s="1">
        <v>42395</v>
      </c>
      <c r="B584" s="69" t="s">
        <v>45</v>
      </c>
      <c r="C584" s="79" t="s">
        <v>42</v>
      </c>
      <c r="D584" s="80">
        <v>1111</v>
      </c>
      <c r="E584" s="86">
        <v>8.385</v>
      </c>
      <c r="F584" s="82">
        <v>42395</v>
      </c>
      <c r="G584" s="81">
        <v>8.98</v>
      </c>
      <c r="H584" s="81">
        <f t="shared" si="452"/>
        <v>9315.735</v>
      </c>
      <c r="I584" s="81">
        <f t="shared" si="453"/>
        <v>9976.78</v>
      </c>
      <c r="J584" s="83">
        <f t="shared" si="454"/>
        <v>0</v>
      </c>
      <c r="K584" s="80">
        <f t="shared" si="455"/>
        <v>0</v>
      </c>
      <c r="L584" s="84">
        <f aca="true" t="shared" si="456" ref="L584:L590">IF(F584&gt;0,IF(LEFT(UPPER(C584))="S",(H584-I584)/H584,(I584-H584)/H584),0)</f>
        <v>0.07096004770423375</v>
      </c>
      <c r="M584" s="67">
        <f aca="true" t="shared" si="457" ref="M584:M589">(H584*L584)</f>
        <v>661.0450000000001</v>
      </c>
      <c r="V584" s="1">
        <v>42395</v>
      </c>
      <c r="W584" s="46">
        <v>661.0450000000001</v>
      </c>
      <c r="X584" s="46">
        <f t="shared" si="435"/>
        <v>33843.812999999995</v>
      </c>
    </row>
    <row r="585" spans="1:24" ht="12.75">
      <c r="A585" s="1">
        <v>42396</v>
      </c>
      <c r="B585" s="69" t="s">
        <v>94</v>
      </c>
      <c r="C585" s="79" t="s">
        <v>42</v>
      </c>
      <c r="D585" s="80">
        <v>1400</v>
      </c>
      <c r="E585" s="81">
        <v>7.05</v>
      </c>
      <c r="F585" s="82">
        <v>42396</v>
      </c>
      <c r="G585" s="86">
        <v>6.915</v>
      </c>
      <c r="H585" s="81">
        <f aca="true" t="shared" si="458" ref="H585:H592">E585*D585</f>
        <v>9870</v>
      </c>
      <c r="I585" s="81">
        <f aca="true" t="shared" si="459" ref="I585:I591">IF(F585&gt;0,G585*D585,0)</f>
        <v>9681</v>
      </c>
      <c r="J585" s="83">
        <f t="shared" si="454"/>
        <v>0</v>
      </c>
      <c r="K585" s="80">
        <f t="shared" si="455"/>
        <v>0</v>
      </c>
      <c r="L585" s="84">
        <f t="shared" si="456"/>
        <v>-0.019148936170212766</v>
      </c>
      <c r="M585" s="67">
        <f t="shared" si="457"/>
        <v>-189</v>
      </c>
      <c r="V585" s="1">
        <v>42396</v>
      </c>
      <c r="W585" s="46">
        <v>-189</v>
      </c>
      <c r="X585" s="46">
        <f t="shared" si="435"/>
        <v>33654.812999999995</v>
      </c>
    </row>
    <row r="586" spans="1:24" ht="12.75">
      <c r="A586" s="1">
        <v>42397</v>
      </c>
      <c r="B586" s="69" t="s">
        <v>94</v>
      </c>
      <c r="C586" s="79" t="s">
        <v>46</v>
      </c>
      <c r="D586" s="80">
        <v>1750</v>
      </c>
      <c r="E586" s="81">
        <v>6.73</v>
      </c>
      <c r="F586" s="82">
        <v>42397</v>
      </c>
      <c r="G586" s="81">
        <v>6.67</v>
      </c>
      <c r="H586" s="81">
        <f t="shared" si="458"/>
        <v>11777.5</v>
      </c>
      <c r="I586" s="81">
        <f t="shared" si="459"/>
        <v>11672.5</v>
      </c>
      <c r="J586" s="83">
        <f aca="true" t="shared" si="460" ref="J586:J591">IF(F586&gt;0,F586-A586,0)</f>
        <v>0</v>
      </c>
      <c r="K586" s="80">
        <f aca="true" t="shared" si="461" ref="K586:K591">H586*J586</f>
        <v>0</v>
      </c>
      <c r="L586" s="84">
        <f t="shared" si="456"/>
        <v>0.008915304606240713</v>
      </c>
      <c r="M586" s="67">
        <f t="shared" si="457"/>
        <v>105</v>
      </c>
      <c r="V586" s="1">
        <v>42397</v>
      </c>
      <c r="W586" s="46">
        <v>105</v>
      </c>
      <c r="X586" s="46">
        <f t="shared" si="435"/>
        <v>33759.812999999995</v>
      </c>
    </row>
    <row r="587" spans="1:24" ht="12.75">
      <c r="A587" s="1">
        <v>42398</v>
      </c>
      <c r="B587" s="69" t="s">
        <v>45</v>
      </c>
      <c r="C587" s="79" t="s">
        <v>42</v>
      </c>
      <c r="D587" s="80">
        <v>1500</v>
      </c>
      <c r="E587" s="81">
        <v>8.18</v>
      </c>
      <c r="F587" s="82">
        <v>42398</v>
      </c>
      <c r="G587" s="81">
        <v>8.52</v>
      </c>
      <c r="H587" s="81">
        <f t="shared" si="458"/>
        <v>12270</v>
      </c>
      <c r="I587" s="81">
        <f t="shared" si="459"/>
        <v>12780</v>
      </c>
      <c r="J587" s="83">
        <f t="shared" si="460"/>
        <v>0</v>
      </c>
      <c r="K587" s="80">
        <f t="shared" si="461"/>
        <v>0</v>
      </c>
      <c r="L587" s="84">
        <f t="shared" si="456"/>
        <v>0.04156479217603912</v>
      </c>
      <c r="M587" s="67">
        <f t="shared" si="457"/>
        <v>509.99999999999994</v>
      </c>
      <c r="V587" s="1">
        <v>42398</v>
      </c>
      <c r="W587" s="46">
        <v>510</v>
      </c>
      <c r="X587" s="46">
        <f t="shared" si="435"/>
        <v>34269.812999999995</v>
      </c>
    </row>
    <row r="588" spans="1:24" ht="12.75">
      <c r="A588" s="1">
        <v>42401</v>
      </c>
      <c r="B588" s="69" t="s">
        <v>49</v>
      </c>
      <c r="C588" s="79" t="s">
        <v>46</v>
      </c>
      <c r="D588" s="80">
        <v>2000</v>
      </c>
      <c r="E588" s="86">
        <v>9.455</v>
      </c>
      <c r="F588" s="82">
        <v>42401</v>
      </c>
      <c r="G588" s="85">
        <v>9.215</v>
      </c>
      <c r="H588" s="81">
        <f t="shared" si="458"/>
        <v>18910</v>
      </c>
      <c r="I588" s="81">
        <f t="shared" si="459"/>
        <v>18430</v>
      </c>
      <c r="J588" s="83">
        <f t="shared" si="460"/>
        <v>0</v>
      </c>
      <c r="K588" s="80">
        <f t="shared" si="461"/>
        <v>0</v>
      </c>
      <c r="L588" s="84">
        <f t="shared" si="456"/>
        <v>0.02538339502908514</v>
      </c>
      <c r="M588" s="67">
        <f t="shared" si="457"/>
        <v>480</v>
      </c>
      <c r="V588" s="1">
        <v>42401</v>
      </c>
      <c r="W588" s="46">
        <v>480</v>
      </c>
      <c r="X588" s="46">
        <f t="shared" si="435"/>
        <v>34749.812999999995</v>
      </c>
    </row>
    <row r="589" spans="1:24" ht="12.75">
      <c r="A589" s="1">
        <v>42402</v>
      </c>
      <c r="B589" s="69" t="s">
        <v>61</v>
      </c>
      <c r="C589" s="79" t="s">
        <v>42</v>
      </c>
      <c r="D589" s="80">
        <v>550</v>
      </c>
      <c r="E589" s="81">
        <v>54.75</v>
      </c>
      <c r="F589" s="82">
        <v>42402</v>
      </c>
      <c r="G589" s="81">
        <v>54.2</v>
      </c>
      <c r="H589" s="81">
        <f t="shared" si="458"/>
        <v>30112.5</v>
      </c>
      <c r="I589" s="81">
        <f t="shared" si="459"/>
        <v>29810</v>
      </c>
      <c r="J589" s="83">
        <f t="shared" si="460"/>
        <v>0</v>
      </c>
      <c r="K589" s="80">
        <f t="shared" si="461"/>
        <v>0</v>
      </c>
      <c r="L589" s="84">
        <f t="shared" si="456"/>
        <v>-0.01004566210045662</v>
      </c>
      <c r="M589" s="67">
        <f t="shared" si="457"/>
        <v>-302.5</v>
      </c>
      <c r="V589" s="1">
        <v>42402</v>
      </c>
      <c r="W589" s="46">
        <v>-302.5</v>
      </c>
      <c r="X589" s="46">
        <f t="shared" si="435"/>
        <v>34447.312999999995</v>
      </c>
    </row>
    <row r="590" spans="1:24" ht="12.75">
      <c r="A590" s="1">
        <v>42403</v>
      </c>
      <c r="B590" s="69" t="s">
        <v>55</v>
      </c>
      <c r="C590" s="79" t="s">
        <v>42</v>
      </c>
      <c r="D590" s="80">
        <v>7000</v>
      </c>
      <c r="E590" s="81">
        <v>2.47</v>
      </c>
      <c r="F590" s="82">
        <v>42403</v>
      </c>
      <c r="G590" s="86">
        <v>2.428</v>
      </c>
      <c r="H590" s="81">
        <f t="shared" si="458"/>
        <v>17290</v>
      </c>
      <c r="I590" s="81">
        <f t="shared" si="459"/>
        <v>16996</v>
      </c>
      <c r="J590" s="83">
        <f t="shared" si="460"/>
        <v>0</v>
      </c>
      <c r="K590" s="80">
        <f t="shared" si="461"/>
        <v>0</v>
      </c>
      <c r="L590" s="84">
        <f t="shared" si="456"/>
        <v>-0.01700404858299595</v>
      </c>
      <c r="M590" s="67">
        <f aca="true" t="shared" si="462" ref="M590:M595">(H590*L590)</f>
        <v>-294</v>
      </c>
      <c r="V590" s="1">
        <v>42403</v>
      </c>
      <c r="W590" s="46">
        <v>-294</v>
      </c>
      <c r="X590" s="46">
        <f t="shared" si="435"/>
        <v>34153.312999999995</v>
      </c>
    </row>
    <row r="591" spans="1:24" ht="12.75">
      <c r="A591" s="1">
        <v>42404</v>
      </c>
      <c r="B591" s="69" t="s">
        <v>62</v>
      </c>
      <c r="C591" s="79" t="s">
        <v>42</v>
      </c>
      <c r="D591" s="80">
        <v>27000</v>
      </c>
      <c r="E591" s="85">
        <v>0.9625</v>
      </c>
      <c r="F591" s="82">
        <v>42404</v>
      </c>
      <c r="G591" s="85">
        <v>0.9504</v>
      </c>
      <c r="H591" s="81">
        <f t="shared" si="458"/>
        <v>25987.5</v>
      </c>
      <c r="I591" s="81">
        <f t="shared" si="459"/>
        <v>25660.8</v>
      </c>
      <c r="J591" s="83">
        <f t="shared" si="460"/>
        <v>0</v>
      </c>
      <c r="K591" s="80">
        <f t="shared" si="461"/>
        <v>0</v>
      </c>
      <c r="L591" s="84">
        <f aca="true" t="shared" si="463" ref="L591:L599">IF(F591&gt;0,IF(LEFT(UPPER(C591))="S",(H591-I591)/H591,(I591-H591)/H591),0)</f>
        <v>-0.0125714285714286</v>
      </c>
      <c r="M591" s="67">
        <f t="shared" si="462"/>
        <v>-326.7000000000007</v>
      </c>
      <c r="V591" s="1">
        <v>42404</v>
      </c>
      <c r="W591" s="46">
        <v>-326.7000000000007</v>
      </c>
      <c r="X591" s="46">
        <f t="shared" si="435"/>
        <v>33826.613</v>
      </c>
    </row>
    <row r="592" spans="1:24" ht="12.75">
      <c r="A592" s="1">
        <v>42405</v>
      </c>
      <c r="B592" s="69" t="s">
        <v>59</v>
      </c>
      <c r="C592" s="79" t="s">
        <v>42</v>
      </c>
      <c r="D592" s="80">
        <v>5555</v>
      </c>
      <c r="E592" s="86">
        <v>5.9531</v>
      </c>
      <c r="F592" s="82">
        <v>42405</v>
      </c>
      <c r="G592" s="86">
        <v>6.245</v>
      </c>
      <c r="H592" s="81">
        <f t="shared" si="458"/>
        <v>33069.4705</v>
      </c>
      <c r="I592" s="81">
        <f aca="true" t="shared" si="464" ref="I592:I599">IF(F592&gt;0,G592*D592,0)</f>
        <v>34690.975</v>
      </c>
      <c r="J592" s="83">
        <f aca="true" t="shared" si="465" ref="J592:J598">IF(F592&gt;0,F592-A592,0)</f>
        <v>0</v>
      </c>
      <c r="K592" s="80">
        <f aca="true" t="shared" si="466" ref="K592:K598">H592*J592</f>
        <v>0</v>
      </c>
      <c r="L592" s="84">
        <f t="shared" si="463"/>
        <v>0.049033276780164815</v>
      </c>
      <c r="M592" s="67">
        <f t="shared" si="462"/>
        <v>1621.5044999999955</v>
      </c>
      <c r="V592" s="1">
        <v>42405</v>
      </c>
      <c r="W592" s="46">
        <v>1621.5044999999955</v>
      </c>
      <c r="X592" s="46">
        <f t="shared" si="435"/>
        <v>35448.11749999999</v>
      </c>
    </row>
    <row r="593" spans="1:24" ht="12.75">
      <c r="A593" s="1">
        <v>42408</v>
      </c>
      <c r="B593" s="69" t="s">
        <v>56</v>
      </c>
      <c r="C593" s="79" t="s">
        <v>42</v>
      </c>
      <c r="D593" s="80">
        <v>1750</v>
      </c>
      <c r="E593" s="81">
        <v>12.42</v>
      </c>
      <c r="F593" s="82">
        <v>42408</v>
      </c>
      <c r="G593" s="81">
        <v>12.24</v>
      </c>
      <c r="H593" s="81">
        <f aca="true" t="shared" si="467" ref="H593:H600">E593*D593</f>
        <v>21735</v>
      </c>
      <c r="I593" s="81">
        <f t="shared" si="464"/>
        <v>21420</v>
      </c>
      <c r="J593" s="83">
        <f t="shared" si="465"/>
        <v>0</v>
      </c>
      <c r="K593" s="80">
        <f t="shared" si="466"/>
        <v>0</v>
      </c>
      <c r="L593" s="84">
        <f t="shared" si="463"/>
        <v>-0.014492753623188406</v>
      </c>
      <c r="M593" s="67">
        <f t="shared" si="462"/>
        <v>-315</v>
      </c>
      <c r="V593" s="1">
        <v>42408</v>
      </c>
      <c r="W593" s="46">
        <v>-315</v>
      </c>
      <c r="X593" s="46">
        <f t="shared" si="435"/>
        <v>35133.11749999999</v>
      </c>
    </row>
    <row r="594" spans="1:24" ht="12.75">
      <c r="A594" s="1">
        <v>42409</v>
      </c>
      <c r="B594" s="69" t="s">
        <v>55</v>
      </c>
      <c r="C594" s="79" t="s">
        <v>42</v>
      </c>
      <c r="D594" s="80">
        <v>4000</v>
      </c>
      <c r="E594" s="86">
        <v>2.234</v>
      </c>
      <c r="F594" s="82">
        <v>42409</v>
      </c>
      <c r="G594" s="81">
        <v>2.16</v>
      </c>
      <c r="H594" s="81">
        <f t="shared" si="467"/>
        <v>8936</v>
      </c>
      <c r="I594" s="81">
        <f t="shared" si="464"/>
        <v>8640</v>
      </c>
      <c r="J594" s="83">
        <f t="shared" si="465"/>
        <v>0</v>
      </c>
      <c r="K594" s="80">
        <f t="shared" si="466"/>
        <v>0</v>
      </c>
      <c r="L594" s="84">
        <f t="shared" si="463"/>
        <v>-0.03312444046553268</v>
      </c>
      <c r="M594" s="67">
        <f t="shared" si="462"/>
        <v>-296</v>
      </c>
      <c r="V594" s="1">
        <v>42409</v>
      </c>
      <c r="W594" s="46">
        <v>-296</v>
      </c>
      <c r="X594" s="46">
        <f t="shared" si="435"/>
        <v>34837.11749999999</v>
      </c>
    </row>
    <row r="595" spans="1:24" ht="12.75">
      <c r="A595" s="1">
        <v>42410</v>
      </c>
      <c r="B595" s="69" t="s">
        <v>55</v>
      </c>
      <c r="C595" s="79" t="s">
        <v>42</v>
      </c>
      <c r="D595" s="80">
        <v>7000</v>
      </c>
      <c r="E595" s="86">
        <v>2.202</v>
      </c>
      <c r="F595" s="82">
        <v>42410</v>
      </c>
      <c r="G595" s="81">
        <v>2.32</v>
      </c>
      <c r="H595" s="81">
        <f t="shared" si="467"/>
        <v>15414</v>
      </c>
      <c r="I595" s="81">
        <f t="shared" si="464"/>
        <v>16239.999999999998</v>
      </c>
      <c r="J595" s="83">
        <f t="shared" si="465"/>
        <v>0</v>
      </c>
      <c r="K595" s="80">
        <f t="shared" si="466"/>
        <v>0</v>
      </c>
      <c r="L595" s="84">
        <f t="shared" si="463"/>
        <v>0.05358764759309707</v>
      </c>
      <c r="M595" s="67">
        <f t="shared" si="462"/>
        <v>825.9999999999982</v>
      </c>
      <c r="V595" s="1">
        <v>42410</v>
      </c>
      <c r="W595" s="46">
        <v>825.9999999999982</v>
      </c>
      <c r="X595" s="46">
        <f t="shared" si="435"/>
        <v>35663.11749999999</v>
      </c>
    </row>
    <row r="596" spans="1:24" ht="12.75">
      <c r="A596" s="1">
        <v>42411</v>
      </c>
      <c r="B596" s="69" t="s">
        <v>55</v>
      </c>
      <c r="C596" s="79" t="s">
        <v>42</v>
      </c>
      <c r="D596" s="80">
        <v>8200</v>
      </c>
      <c r="E596" s="86">
        <v>2.316</v>
      </c>
      <c r="F596" s="82">
        <v>42411</v>
      </c>
      <c r="G596" s="81">
        <v>2.28</v>
      </c>
      <c r="H596" s="81">
        <f t="shared" si="467"/>
        <v>18991.199999999997</v>
      </c>
      <c r="I596" s="81">
        <f t="shared" si="464"/>
        <v>18696</v>
      </c>
      <c r="J596" s="83">
        <f t="shared" si="465"/>
        <v>0</v>
      </c>
      <c r="K596" s="80">
        <f t="shared" si="466"/>
        <v>0</v>
      </c>
      <c r="L596" s="84">
        <f t="shared" si="463"/>
        <v>-0.01554404145077705</v>
      </c>
      <c r="M596" s="67">
        <f aca="true" t="shared" si="468" ref="M596:M601">(H596*L596)</f>
        <v>-295.1999999999971</v>
      </c>
      <c r="V596" s="1">
        <v>42411</v>
      </c>
      <c r="W596" s="46">
        <v>-295.1999999999971</v>
      </c>
      <c r="X596" s="46">
        <f t="shared" si="435"/>
        <v>35367.917499999996</v>
      </c>
    </row>
    <row r="597" spans="1:24" ht="12.75">
      <c r="A597" s="1">
        <v>42412</v>
      </c>
      <c r="B597" s="69" t="s">
        <v>52</v>
      </c>
      <c r="C597" s="79" t="s">
        <v>46</v>
      </c>
      <c r="D597" s="80">
        <v>3000</v>
      </c>
      <c r="E597" s="81">
        <v>2.89</v>
      </c>
      <c r="F597" s="82">
        <v>42412</v>
      </c>
      <c r="G597" s="86">
        <v>2.934</v>
      </c>
      <c r="H597" s="81">
        <f t="shared" si="467"/>
        <v>8670</v>
      </c>
      <c r="I597" s="81">
        <f t="shared" si="464"/>
        <v>8802</v>
      </c>
      <c r="J597" s="83">
        <f t="shared" si="465"/>
        <v>0</v>
      </c>
      <c r="K597" s="80">
        <f t="shared" si="466"/>
        <v>0</v>
      </c>
      <c r="L597" s="84">
        <f t="shared" si="463"/>
        <v>-0.01522491349480969</v>
      </c>
      <c r="M597" s="67">
        <f t="shared" si="468"/>
        <v>-132</v>
      </c>
      <c r="V597" s="1">
        <v>42412</v>
      </c>
      <c r="W597" s="46">
        <v>-132</v>
      </c>
      <c r="X597" s="46">
        <f t="shared" si="435"/>
        <v>35235.917499999996</v>
      </c>
    </row>
    <row r="598" spans="1:24" ht="12.75">
      <c r="A598" s="1">
        <v>42415</v>
      </c>
      <c r="B598" s="69" t="s">
        <v>49</v>
      </c>
      <c r="C598" s="79" t="s">
        <v>46</v>
      </c>
      <c r="D598" s="80">
        <v>2700</v>
      </c>
      <c r="E598" s="81">
        <v>9.38</v>
      </c>
      <c r="F598" s="82">
        <v>42415</v>
      </c>
      <c r="G598" s="85">
        <v>9.4949</v>
      </c>
      <c r="H598" s="81">
        <f t="shared" si="467"/>
        <v>25326.000000000004</v>
      </c>
      <c r="I598" s="81">
        <f t="shared" si="464"/>
        <v>25636.23</v>
      </c>
      <c r="J598" s="83">
        <f t="shared" si="465"/>
        <v>0</v>
      </c>
      <c r="K598" s="80">
        <f t="shared" si="466"/>
        <v>0</v>
      </c>
      <c r="L598" s="84">
        <f t="shared" si="463"/>
        <v>-0.012249466950959326</v>
      </c>
      <c r="M598" s="67">
        <f t="shared" si="468"/>
        <v>-310.2299999999959</v>
      </c>
      <c r="V598" s="1">
        <v>42415</v>
      </c>
      <c r="W598" s="46">
        <v>-310.2299999999959</v>
      </c>
      <c r="X598" s="46">
        <f t="shared" si="435"/>
        <v>34925.6875</v>
      </c>
    </row>
    <row r="599" spans="1:24" ht="12.75">
      <c r="A599" s="1">
        <v>42416</v>
      </c>
      <c r="B599" s="69" t="s">
        <v>52</v>
      </c>
      <c r="C599" s="79" t="s">
        <v>42</v>
      </c>
      <c r="D599" s="80">
        <v>7200</v>
      </c>
      <c r="E599" s="86">
        <v>3.116</v>
      </c>
      <c r="F599" s="82">
        <v>42416</v>
      </c>
      <c r="G599" s="85">
        <v>3.072</v>
      </c>
      <c r="H599" s="81">
        <f t="shared" si="467"/>
        <v>22435.2</v>
      </c>
      <c r="I599" s="81">
        <f t="shared" si="464"/>
        <v>22118.4</v>
      </c>
      <c r="J599" s="83">
        <f aca="true" t="shared" si="469" ref="J599:J604">IF(F599&gt;0,F599-A599,0)</f>
        <v>0</v>
      </c>
      <c r="K599" s="80">
        <f aca="true" t="shared" si="470" ref="K599:K604">H599*J599</f>
        <v>0</v>
      </c>
      <c r="L599" s="84">
        <f t="shared" si="463"/>
        <v>-0.014120667522464665</v>
      </c>
      <c r="M599" s="67">
        <f t="shared" si="468"/>
        <v>-316.7999999999993</v>
      </c>
      <c r="V599" s="1">
        <v>42416</v>
      </c>
      <c r="W599" s="46">
        <v>-316.7999999999993</v>
      </c>
      <c r="X599" s="46">
        <f t="shared" si="435"/>
        <v>34608.8875</v>
      </c>
    </row>
    <row r="600" spans="1:24" ht="12.75">
      <c r="A600" s="1">
        <v>42417</v>
      </c>
      <c r="B600" s="69" t="s">
        <v>108</v>
      </c>
      <c r="C600" s="79" t="s">
        <v>46</v>
      </c>
      <c r="D600" s="80">
        <v>1000</v>
      </c>
      <c r="E600" s="90">
        <v>32.75999</v>
      </c>
      <c r="F600" s="82">
        <v>42417</v>
      </c>
      <c r="G600" s="81">
        <v>33.05</v>
      </c>
      <c r="H600" s="81">
        <f t="shared" si="467"/>
        <v>32759.99</v>
      </c>
      <c r="I600" s="81">
        <f aca="true" t="shared" si="471" ref="I600:I605">IF(F600&gt;0,G600*D600,0)</f>
        <v>33050</v>
      </c>
      <c r="J600" s="83">
        <f t="shared" si="469"/>
        <v>0</v>
      </c>
      <c r="K600" s="80">
        <f t="shared" si="470"/>
        <v>0</v>
      </c>
      <c r="L600" s="84">
        <f aca="true" t="shared" si="472" ref="L600:L605">IF(F600&gt;0,IF(LEFT(UPPER(C600))="S",(H600-I600)/H600,(I600-H600)/H600),0)</f>
        <v>-0.008852566804812773</v>
      </c>
      <c r="M600" s="67">
        <f t="shared" si="468"/>
        <v>-290.0099999999984</v>
      </c>
      <c r="V600" s="1">
        <v>42417</v>
      </c>
      <c r="W600" s="46">
        <v>-290.0099999999984</v>
      </c>
      <c r="X600" s="46">
        <f t="shared" si="435"/>
        <v>34318.8775</v>
      </c>
    </row>
    <row r="601" spans="1:24" ht="12.75">
      <c r="A601" s="1">
        <v>42418</v>
      </c>
      <c r="B601" s="69" t="s">
        <v>58</v>
      </c>
      <c r="C601" s="79" t="s">
        <v>42</v>
      </c>
      <c r="D601" s="80">
        <v>29000</v>
      </c>
      <c r="E601" s="86">
        <v>1.031</v>
      </c>
      <c r="F601" s="82">
        <v>42418</v>
      </c>
      <c r="G601" s="86">
        <v>1.034</v>
      </c>
      <c r="H601" s="81">
        <f aca="true" t="shared" si="473" ref="H601:H606">E601*D601</f>
        <v>29898.999999999996</v>
      </c>
      <c r="I601" s="81">
        <f t="shared" si="471"/>
        <v>29986</v>
      </c>
      <c r="J601" s="83">
        <f t="shared" si="469"/>
        <v>0</v>
      </c>
      <c r="K601" s="80">
        <f t="shared" si="470"/>
        <v>0</v>
      </c>
      <c r="L601" s="84">
        <f t="shared" si="472"/>
        <v>0.002909796314258124</v>
      </c>
      <c r="M601" s="67">
        <f t="shared" si="468"/>
        <v>87.00000000000364</v>
      </c>
      <c r="V601" s="1">
        <v>42418</v>
      </c>
      <c r="W601" s="46">
        <v>87.00000000000364</v>
      </c>
      <c r="X601" s="46">
        <f t="shared" si="435"/>
        <v>34405.8775</v>
      </c>
    </row>
    <row r="602" spans="1:24" ht="12.75">
      <c r="A602" s="1">
        <v>42419</v>
      </c>
      <c r="B602" s="69" t="s">
        <v>56</v>
      </c>
      <c r="C602" s="79" t="s">
        <v>42</v>
      </c>
      <c r="D602" s="80">
        <v>2000</v>
      </c>
      <c r="E602" s="81">
        <v>11.83</v>
      </c>
      <c r="F602" s="82">
        <v>42419</v>
      </c>
      <c r="G602" s="81">
        <v>11.67</v>
      </c>
      <c r="H602" s="81">
        <f t="shared" si="473"/>
        <v>23660</v>
      </c>
      <c r="I602" s="81">
        <f t="shared" si="471"/>
        <v>23340</v>
      </c>
      <c r="J602" s="83">
        <f t="shared" si="469"/>
        <v>0</v>
      </c>
      <c r="K602" s="80">
        <f t="shared" si="470"/>
        <v>0</v>
      </c>
      <c r="L602" s="84">
        <f t="shared" si="472"/>
        <v>-0.013524936601859678</v>
      </c>
      <c r="M602" s="67">
        <f aca="true" t="shared" si="474" ref="M602:M608">(H602*L602)</f>
        <v>-320</v>
      </c>
      <c r="V602" s="1">
        <v>42419</v>
      </c>
      <c r="W602" s="46">
        <v>-320</v>
      </c>
      <c r="X602" s="46">
        <f t="shared" si="435"/>
        <v>34085.8775</v>
      </c>
    </row>
    <row r="603" spans="1:24" ht="12.75">
      <c r="A603" s="1">
        <v>42422</v>
      </c>
      <c r="B603" s="69" t="s">
        <v>49</v>
      </c>
      <c r="C603" s="79" t="s">
        <v>46</v>
      </c>
      <c r="D603" s="80">
        <v>3333</v>
      </c>
      <c r="E603" s="86">
        <v>9.455</v>
      </c>
      <c r="F603" s="82">
        <v>42422</v>
      </c>
      <c r="G603" s="85">
        <v>9.5399</v>
      </c>
      <c r="H603" s="81">
        <f t="shared" si="473"/>
        <v>31513.515</v>
      </c>
      <c r="I603" s="81">
        <f t="shared" si="471"/>
        <v>31796.486699999998</v>
      </c>
      <c r="J603" s="83">
        <f t="shared" si="469"/>
        <v>0</v>
      </c>
      <c r="K603" s="80">
        <f t="shared" si="470"/>
        <v>0</v>
      </c>
      <c r="L603" s="84">
        <f t="shared" si="472"/>
        <v>-0.008979375991538812</v>
      </c>
      <c r="M603" s="67">
        <f t="shared" si="474"/>
        <v>-282.97169999999824</v>
      </c>
      <c r="V603" s="1">
        <v>42422</v>
      </c>
      <c r="W603" s="46">
        <v>-282.97169999999824</v>
      </c>
      <c r="X603" s="46">
        <f t="shared" si="435"/>
        <v>33802.90580000001</v>
      </c>
    </row>
    <row r="604" spans="1:24" ht="12.75">
      <c r="A604" s="1">
        <v>42423</v>
      </c>
      <c r="B604" s="69" t="s">
        <v>101</v>
      </c>
      <c r="C604" s="79" t="s">
        <v>46</v>
      </c>
      <c r="D604" s="80">
        <v>22222</v>
      </c>
      <c r="E604" s="85">
        <v>0.5665</v>
      </c>
      <c r="F604" s="82">
        <v>42423</v>
      </c>
      <c r="G604" s="86">
        <v>0.546</v>
      </c>
      <c r="H604" s="81">
        <f t="shared" si="473"/>
        <v>12588.763</v>
      </c>
      <c r="I604" s="81">
        <f t="shared" si="471"/>
        <v>12133.212000000001</v>
      </c>
      <c r="J604" s="83">
        <f t="shared" si="469"/>
        <v>0</v>
      </c>
      <c r="K604" s="80">
        <f t="shared" si="470"/>
        <v>0</v>
      </c>
      <c r="L604" s="84">
        <f t="shared" si="472"/>
        <v>0.03618711385701673</v>
      </c>
      <c r="M604" s="67">
        <f t="shared" si="474"/>
        <v>455.55099999999953</v>
      </c>
      <c r="V604" s="1">
        <v>42423</v>
      </c>
      <c r="W604" s="46">
        <v>455.5509999999995</v>
      </c>
      <c r="X604" s="46">
        <f t="shared" si="435"/>
        <v>34258.45680000001</v>
      </c>
    </row>
    <row r="605" spans="1:24" ht="12.75">
      <c r="A605" s="1">
        <v>42424</v>
      </c>
      <c r="B605" s="69" t="s">
        <v>109</v>
      </c>
      <c r="C605" s="79" t="s">
        <v>42</v>
      </c>
      <c r="D605" s="80">
        <v>600</v>
      </c>
      <c r="E605" s="81">
        <v>28.1</v>
      </c>
      <c r="F605" s="82">
        <v>42424</v>
      </c>
      <c r="G605" s="81">
        <v>28</v>
      </c>
      <c r="H605" s="81">
        <f t="shared" si="473"/>
        <v>16860</v>
      </c>
      <c r="I605" s="81">
        <f t="shared" si="471"/>
        <v>16800</v>
      </c>
      <c r="J605" s="83">
        <f aca="true" t="shared" si="475" ref="J605:J610">IF(F605&gt;0,F605-A605,0)</f>
        <v>0</v>
      </c>
      <c r="K605" s="80">
        <f aca="true" t="shared" si="476" ref="K605:K610">H605*J605</f>
        <v>0</v>
      </c>
      <c r="L605" s="84">
        <f t="shared" si="472"/>
        <v>-0.0035587188612099642</v>
      </c>
      <c r="M605" s="67">
        <f t="shared" si="474"/>
        <v>-60</v>
      </c>
      <c r="V605" s="1">
        <v>42424</v>
      </c>
      <c r="W605" s="46">
        <v>-60</v>
      </c>
      <c r="X605" s="46">
        <f t="shared" si="435"/>
        <v>34198.45680000001</v>
      </c>
    </row>
    <row r="606" spans="1:24" ht="12.75">
      <c r="A606" s="1">
        <v>42425</v>
      </c>
      <c r="B606" s="69" t="s">
        <v>110</v>
      </c>
      <c r="C606" s="79" t="s">
        <v>42</v>
      </c>
      <c r="D606" s="80">
        <v>10000</v>
      </c>
      <c r="E606" s="86">
        <v>3.596</v>
      </c>
      <c r="F606" s="82">
        <v>42425</v>
      </c>
      <c r="G606" s="86">
        <v>3.616</v>
      </c>
      <c r="H606" s="81">
        <f t="shared" si="473"/>
        <v>35960</v>
      </c>
      <c r="I606" s="81">
        <f aca="true" t="shared" si="477" ref="I606:I611">IF(F606&gt;0,G606*D606,0)</f>
        <v>36160</v>
      </c>
      <c r="J606" s="83">
        <f t="shared" si="475"/>
        <v>0</v>
      </c>
      <c r="K606" s="80">
        <f t="shared" si="476"/>
        <v>0</v>
      </c>
      <c r="L606" s="84">
        <f aca="true" t="shared" si="478" ref="L606:L611">IF(F606&gt;0,IF(LEFT(UPPER(C606))="S",(H606-I606)/H606,(I606-H606)/H606),0)</f>
        <v>0.0055617352614015575</v>
      </c>
      <c r="M606" s="67">
        <f t="shared" si="474"/>
        <v>200</v>
      </c>
      <c r="V606" s="1">
        <v>42425</v>
      </c>
      <c r="W606" s="46">
        <v>200</v>
      </c>
      <c r="X606" s="46">
        <f t="shared" si="435"/>
        <v>34398.45680000001</v>
      </c>
    </row>
    <row r="607" spans="1:24" ht="12.75">
      <c r="A607" s="1">
        <v>42426</v>
      </c>
      <c r="B607" s="69" t="s">
        <v>81</v>
      </c>
      <c r="C607" s="79" t="s">
        <v>46</v>
      </c>
      <c r="D607" s="80">
        <v>7000</v>
      </c>
      <c r="E607" s="86">
        <v>3.376</v>
      </c>
      <c r="F607" s="82">
        <v>42426</v>
      </c>
      <c r="G607" s="86">
        <v>3.386</v>
      </c>
      <c r="H607" s="81">
        <f aca="true" t="shared" si="479" ref="H607:H612">E607*D607</f>
        <v>23632</v>
      </c>
      <c r="I607" s="81">
        <f t="shared" si="477"/>
        <v>23702</v>
      </c>
      <c r="J607" s="83">
        <f t="shared" si="475"/>
        <v>0</v>
      </c>
      <c r="K607" s="80">
        <f t="shared" si="476"/>
        <v>0</v>
      </c>
      <c r="L607" s="84">
        <f t="shared" si="478"/>
        <v>-0.002962085308056872</v>
      </c>
      <c r="M607" s="67">
        <f t="shared" si="474"/>
        <v>-70</v>
      </c>
      <c r="V607" s="1">
        <v>42426</v>
      </c>
      <c r="W607" s="46">
        <v>-70</v>
      </c>
      <c r="X607" s="46">
        <f t="shared" si="435"/>
        <v>34328.45680000001</v>
      </c>
    </row>
    <row r="608" spans="1:24" ht="12.75">
      <c r="A608" s="1">
        <v>42429</v>
      </c>
      <c r="B608" s="69" t="s">
        <v>49</v>
      </c>
      <c r="C608" s="79" t="s">
        <v>42</v>
      </c>
      <c r="D608" s="80">
        <v>1850</v>
      </c>
      <c r="E608" s="86">
        <v>9.845</v>
      </c>
      <c r="F608" s="82">
        <v>42429</v>
      </c>
      <c r="G608" s="81">
        <v>9.9</v>
      </c>
      <c r="H608" s="81">
        <f t="shared" si="479"/>
        <v>18213.25</v>
      </c>
      <c r="I608" s="81">
        <f t="shared" si="477"/>
        <v>18315</v>
      </c>
      <c r="J608" s="83">
        <f t="shared" si="475"/>
        <v>0</v>
      </c>
      <c r="K608" s="80">
        <f t="shared" si="476"/>
        <v>0</v>
      </c>
      <c r="L608" s="84">
        <f t="shared" si="478"/>
        <v>0.00558659217877095</v>
      </c>
      <c r="M608" s="67">
        <f t="shared" si="474"/>
        <v>101.75</v>
      </c>
      <c r="V608" s="1">
        <v>42429</v>
      </c>
      <c r="W608" s="46">
        <v>101.75</v>
      </c>
      <c r="X608" s="46">
        <f t="shared" si="435"/>
        <v>34430.20680000001</v>
      </c>
    </row>
    <row r="609" spans="1:24" ht="12.75">
      <c r="A609" s="1">
        <v>42430</v>
      </c>
      <c r="B609" s="69" t="s">
        <v>39</v>
      </c>
      <c r="C609" s="79" t="s">
        <v>46</v>
      </c>
      <c r="D609" s="80">
        <v>73000</v>
      </c>
      <c r="E609" s="85">
        <v>0.3949</v>
      </c>
      <c r="F609" s="82">
        <v>42430</v>
      </c>
      <c r="G609" s="81">
        <v>0.38</v>
      </c>
      <c r="H609" s="81">
        <f t="shared" si="479"/>
        <v>28827.699999999997</v>
      </c>
      <c r="I609" s="81">
        <f t="shared" si="477"/>
        <v>27740</v>
      </c>
      <c r="J609" s="83">
        <f t="shared" si="475"/>
        <v>0</v>
      </c>
      <c r="K609" s="80">
        <f t="shared" si="476"/>
        <v>0</v>
      </c>
      <c r="L609" s="84">
        <f t="shared" si="478"/>
        <v>0.0377310711572549</v>
      </c>
      <c r="M609" s="67">
        <f aca="true" t="shared" si="480" ref="M609:M614">(H609*L609)</f>
        <v>1087.699999999997</v>
      </c>
      <c r="V609" s="1">
        <v>42430</v>
      </c>
      <c r="W609" s="46">
        <v>1087.699999999997</v>
      </c>
      <c r="X609" s="46">
        <f t="shared" si="435"/>
        <v>35517.906800000004</v>
      </c>
    </row>
    <row r="610" spans="1:24" ht="12.75">
      <c r="A610" s="1">
        <v>42431</v>
      </c>
      <c r="B610" s="69" t="s">
        <v>61</v>
      </c>
      <c r="C610" s="79" t="s">
        <v>42</v>
      </c>
      <c r="D610" s="80">
        <v>600</v>
      </c>
      <c r="E610" s="81">
        <v>50.95</v>
      </c>
      <c r="F610" s="82">
        <v>42431</v>
      </c>
      <c r="G610" s="81">
        <v>51.35</v>
      </c>
      <c r="H610" s="81">
        <f t="shared" si="479"/>
        <v>30570</v>
      </c>
      <c r="I610" s="81">
        <f t="shared" si="477"/>
        <v>30810</v>
      </c>
      <c r="J610" s="83">
        <f t="shared" si="475"/>
        <v>0</v>
      </c>
      <c r="K610" s="80">
        <f t="shared" si="476"/>
        <v>0</v>
      </c>
      <c r="L610" s="84">
        <f t="shared" si="478"/>
        <v>0.007850834151128557</v>
      </c>
      <c r="M610" s="67">
        <f t="shared" si="480"/>
        <v>239.99999999999997</v>
      </c>
      <c r="V610" s="1">
        <v>42431</v>
      </c>
      <c r="W610" s="46">
        <v>240</v>
      </c>
      <c r="X610" s="46">
        <f t="shared" si="435"/>
        <v>35757.906800000004</v>
      </c>
    </row>
    <row r="611" spans="1:24" ht="12.75">
      <c r="A611" s="1">
        <v>42432</v>
      </c>
      <c r="B611" s="69" t="s">
        <v>88</v>
      </c>
      <c r="C611" s="79" t="s">
        <v>42</v>
      </c>
      <c r="D611" s="80">
        <v>3700</v>
      </c>
      <c r="E611" s="81">
        <v>6.83</v>
      </c>
      <c r="F611" s="82">
        <v>42432</v>
      </c>
      <c r="G611" s="81">
        <v>6.75</v>
      </c>
      <c r="H611" s="81">
        <f t="shared" si="479"/>
        <v>25271</v>
      </c>
      <c r="I611" s="81">
        <f t="shared" si="477"/>
        <v>24975</v>
      </c>
      <c r="J611" s="83">
        <f aca="true" t="shared" si="481" ref="J611:J616">IF(F611&gt;0,F611-A611,0)</f>
        <v>0</v>
      </c>
      <c r="K611" s="80">
        <f aca="true" t="shared" si="482" ref="K611:K616">H611*J611</f>
        <v>0</v>
      </c>
      <c r="L611" s="84">
        <f t="shared" si="478"/>
        <v>-0.01171303074670571</v>
      </c>
      <c r="M611" s="67">
        <f t="shared" si="480"/>
        <v>-296</v>
      </c>
      <c r="V611" s="1">
        <v>42432</v>
      </c>
      <c r="W611" s="46">
        <v>-296</v>
      </c>
      <c r="X611" s="46">
        <f t="shared" si="435"/>
        <v>35461.906800000004</v>
      </c>
    </row>
    <row r="612" spans="1:24" ht="12.75">
      <c r="A612" s="1">
        <v>42433</v>
      </c>
      <c r="B612" s="69" t="s">
        <v>111</v>
      </c>
      <c r="C612" s="79" t="s">
        <v>42</v>
      </c>
      <c r="D612" s="80">
        <v>15555</v>
      </c>
      <c r="E612" s="86">
        <v>1.017</v>
      </c>
      <c r="F612" s="82">
        <v>42433</v>
      </c>
      <c r="G612" s="81">
        <v>1.02</v>
      </c>
      <c r="H612" s="81">
        <f t="shared" si="479"/>
        <v>15819.434999999998</v>
      </c>
      <c r="I612" s="81">
        <f aca="true" t="shared" si="483" ref="I612:I624">IF(F612&gt;0,G612*D612,0)</f>
        <v>15866.1</v>
      </c>
      <c r="J612" s="83">
        <f t="shared" si="481"/>
        <v>0</v>
      </c>
      <c r="K612" s="80">
        <f t="shared" si="482"/>
        <v>0</v>
      </c>
      <c r="L612" s="84">
        <f aca="true" t="shared" si="484" ref="L612:L617">IF(F612&gt;0,IF(LEFT(UPPER(C612))="S",(H612-I612)/H612,(I612-H612)/H612),0)</f>
        <v>0.0029498525073748017</v>
      </c>
      <c r="M612" s="67">
        <f t="shared" si="480"/>
        <v>46.66500000000269</v>
      </c>
      <c r="V612" s="1">
        <v>42433</v>
      </c>
      <c r="W612" s="46">
        <v>46.66500000000269</v>
      </c>
      <c r="X612" s="46">
        <f t="shared" si="435"/>
        <v>35508.571800000005</v>
      </c>
    </row>
    <row r="613" spans="1:24" ht="12.75">
      <c r="A613" s="1">
        <v>42436</v>
      </c>
      <c r="B613" s="69" t="s">
        <v>61</v>
      </c>
      <c r="C613" s="79" t="s">
        <v>42</v>
      </c>
      <c r="D613" s="80">
        <v>410</v>
      </c>
      <c r="E613" s="91">
        <v>48.777976</v>
      </c>
      <c r="F613" s="82">
        <v>42436</v>
      </c>
      <c r="G613" s="85">
        <v>48.4725</v>
      </c>
      <c r="H613" s="81">
        <f aca="true" t="shared" si="485" ref="H613:H624">E613*D613</f>
        <v>19998.97016</v>
      </c>
      <c r="I613" s="81">
        <f t="shared" si="483"/>
        <v>19873.725</v>
      </c>
      <c r="J613" s="83">
        <f t="shared" si="481"/>
        <v>0</v>
      </c>
      <c r="K613" s="80">
        <f t="shared" si="482"/>
        <v>0</v>
      </c>
      <c r="L613" s="84">
        <f t="shared" si="484"/>
        <v>-0.006262580472793816</v>
      </c>
      <c r="M613" s="67">
        <f t="shared" si="480"/>
        <v>-125.24516000000222</v>
      </c>
      <c r="V613" s="1">
        <v>42436</v>
      </c>
      <c r="W613" s="46">
        <v>-125.24516000000222</v>
      </c>
      <c r="X613" s="46">
        <f t="shared" si="435"/>
        <v>35383.32664</v>
      </c>
    </row>
    <row r="614" spans="1:24" ht="12.75">
      <c r="A614" s="1">
        <v>42437</v>
      </c>
      <c r="B614" s="69" t="s">
        <v>53</v>
      </c>
      <c r="C614" s="79" t="s">
        <v>42</v>
      </c>
      <c r="D614" s="80">
        <v>6000</v>
      </c>
      <c r="E614" s="81">
        <v>3.65</v>
      </c>
      <c r="F614" s="82">
        <v>42437</v>
      </c>
      <c r="G614" s="81">
        <v>3.6</v>
      </c>
      <c r="H614" s="81">
        <f t="shared" si="485"/>
        <v>21900</v>
      </c>
      <c r="I614" s="81">
        <f t="shared" si="483"/>
        <v>21600</v>
      </c>
      <c r="J614" s="83">
        <f t="shared" si="481"/>
        <v>0</v>
      </c>
      <c r="K614" s="80">
        <f t="shared" si="482"/>
        <v>0</v>
      </c>
      <c r="L614" s="84">
        <f t="shared" si="484"/>
        <v>-0.0136986301369863</v>
      </c>
      <c r="M614" s="67">
        <f t="shared" si="480"/>
        <v>-300</v>
      </c>
      <c r="V614" s="1">
        <v>42437</v>
      </c>
      <c r="W614" s="46">
        <v>-300</v>
      </c>
      <c r="X614" s="46">
        <f t="shared" si="435"/>
        <v>35083.32664</v>
      </c>
    </row>
    <row r="615" spans="1:24" ht="12.75">
      <c r="A615" s="1">
        <v>42438</v>
      </c>
      <c r="B615" s="69" t="s">
        <v>111</v>
      </c>
      <c r="C615" s="79" t="s">
        <v>46</v>
      </c>
      <c r="D615" s="80">
        <v>12000</v>
      </c>
      <c r="E615" s="81">
        <v>1.03</v>
      </c>
      <c r="F615" s="82">
        <v>42438</v>
      </c>
      <c r="G615" s="85">
        <v>1.014</v>
      </c>
      <c r="H615" s="81">
        <f t="shared" si="485"/>
        <v>12360</v>
      </c>
      <c r="I615" s="81">
        <f t="shared" si="483"/>
        <v>12168</v>
      </c>
      <c r="J615" s="83">
        <f t="shared" si="481"/>
        <v>0</v>
      </c>
      <c r="K615" s="80">
        <f t="shared" si="482"/>
        <v>0</v>
      </c>
      <c r="L615" s="84">
        <f t="shared" si="484"/>
        <v>0.015533980582524271</v>
      </c>
      <c r="M615" s="67">
        <f aca="true" t="shared" si="486" ref="M615:M620">(H615*L615)</f>
        <v>192</v>
      </c>
      <c r="V615" s="1">
        <v>42438</v>
      </c>
      <c r="W615" s="46">
        <v>192</v>
      </c>
      <c r="X615" s="46">
        <f t="shared" si="435"/>
        <v>35275.32664</v>
      </c>
    </row>
    <row r="616" spans="1:24" ht="12.75">
      <c r="A616" s="1">
        <v>42439</v>
      </c>
      <c r="B616" s="69" t="s">
        <v>111</v>
      </c>
      <c r="C616" s="79" t="s">
        <v>46</v>
      </c>
      <c r="D616" s="80">
        <v>30000</v>
      </c>
      <c r="E616" s="86">
        <v>1.008</v>
      </c>
      <c r="F616" s="82">
        <v>42439</v>
      </c>
      <c r="G616" s="85">
        <v>1.018</v>
      </c>
      <c r="H616" s="81">
        <f t="shared" si="485"/>
        <v>30240</v>
      </c>
      <c r="I616" s="81">
        <f t="shared" si="483"/>
        <v>30540</v>
      </c>
      <c r="J616" s="83">
        <f t="shared" si="481"/>
        <v>0</v>
      </c>
      <c r="K616" s="80">
        <f t="shared" si="482"/>
        <v>0</v>
      </c>
      <c r="L616" s="84">
        <f t="shared" si="484"/>
        <v>-0.00992063492063492</v>
      </c>
      <c r="M616" s="67">
        <f t="shared" si="486"/>
        <v>-300</v>
      </c>
      <c r="V616" s="1">
        <v>42439</v>
      </c>
      <c r="W616" s="46">
        <v>-300</v>
      </c>
      <c r="X616" s="46">
        <f t="shared" si="435"/>
        <v>34975.32664</v>
      </c>
    </row>
    <row r="617" spans="1:24" ht="12.75">
      <c r="A617" s="1">
        <v>42440</v>
      </c>
      <c r="B617" s="69" t="s">
        <v>39</v>
      </c>
      <c r="C617" s="79" t="s">
        <v>46</v>
      </c>
      <c r="D617" s="80">
        <v>50000</v>
      </c>
      <c r="E617" s="85">
        <v>0.3688</v>
      </c>
      <c r="F617" s="82">
        <v>42440</v>
      </c>
      <c r="G617" s="85">
        <v>0.3748</v>
      </c>
      <c r="H617" s="81">
        <f t="shared" si="485"/>
        <v>18440</v>
      </c>
      <c r="I617" s="81">
        <f t="shared" si="483"/>
        <v>18740</v>
      </c>
      <c r="J617" s="83">
        <f aca="true" t="shared" si="487" ref="J617:J622">IF(F617&gt;0,F617-A617,0)</f>
        <v>0</v>
      </c>
      <c r="K617" s="80">
        <f aca="true" t="shared" si="488" ref="K617:K622">H617*J617</f>
        <v>0</v>
      </c>
      <c r="L617" s="84">
        <f t="shared" si="484"/>
        <v>-0.016268980477223426</v>
      </c>
      <c r="M617" s="67">
        <f t="shared" si="486"/>
        <v>-300</v>
      </c>
      <c r="V617" s="1">
        <v>42440</v>
      </c>
      <c r="W617" s="46">
        <v>-300</v>
      </c>
      <c r="X617" s="46">
        <f t="shared" si="435"/>
        <v>34675.32664</v>
      </c>
    </row>
    <row r="618" spans="1:24" ht="12.75">
      <c r="A618" s="1">
        <v>42443</v>
      </c>
      <c r="B618" s="69" t="s">
        <v>39</v>
      </c>
      <c r="C618" s="79" t="s">
        <v>46</v>
      </c>
      <c r="D618" s="80">
        <v>50000</v>
      </c>
      <c r="E618" s="85">
        <v>0.3859</v>
      </c>
      <c r="F618" s="82">
        <v>42443</v>
      </c>
      <c r="G618" s="85">
        <v>0.3858</v>
      </c>
      <c r="H618" s="81">
        <f t="shared" si="485"/>
        <v>19295</v>
      </c>
      <c r="I618" s="81">
        <f t="shared" si="483"/>
        <v>19290</v>
      </c>
      <c r="J618" s="83">
        <f t="shared" si="487"/>
        <v>0</v>
      </c>
      <c r="K618" s="80">
        <f t="shared" si="488"/>
        <v>0</v>
      </c>
      <c r="L618" s="84">
        <f aca="true" t="shared" si="489" ref="L618:L624">IF(F618&gt;0,IF(LEFT(UPPER(C618))="S",(H618-I618)/H618,(I618-H618)/H618),0)</f>
        <v>0.0002591344908007256</v>
      </c>
      <c r="M618" s="67">
        <f t="shared" si="486"/>
        <v>5</v>
      </c>
      <c r="V618" s="1">
        <v>42443</v>
      </c>
      <c r="W618" s="46">
        <v>5</v>
      </c>
      <c r="X618" s="46">
        <f t="shared" si="435"/>
        <v>34680.32664</v>
      </c>
    </row>
    <row r="619" spans="1:24" ht="12.75">
      <c r="A619" s="1">
        <v>42444</v>
      </c>
      <c r="B619" s="69" t="s">
        <v>52</v>
      </c>
      <c r="C619" s="79" t="s">
        <v>42</v>
      </c>
      <c r="D619" s="80">
        <v>6500</v>
      </c>
      <c r="E619" s="86">
        <v>3.732</v>
      </c>
      <c r="F619" s="82">
        <v>42444</v>
      </c>
      <c r="G619" s="85">
        <v>3.6852</v>
      </c>
      <c r="H619" s="81">
        <f t="shared" si="485"/>
        <v>24258</v>
      </c>
      <c r="I619" s="81">
        <f t="shared" si="483"/>
        <v>23953.8</v>
      </c>
      <c r="J619" s="83">
        <f t="shared" si="487"/>
        <v>0</v>
      </c>
      <c r="K619" s="80">
        <f t="shared" si="488"/>
        <v>0</v>
      </c>
      <c r="L619" s="84">
        <f t="shared" si="489"/>
        <v>-0.012540192926045047</v>
      </c>
      <c r="M619" s="67">
        <f t="shared" si="486"/>
        <v>-304.2000000000007</v>
      </c>
      <c r="V619" s="1">
        <v>42444</v>
      </c>
      <c r="W619" s="46">
        <v>-304.2000000000007</v>
      </c>
      <c r="X619" s="46">
        <f t="shared" si="435"/>
        <v>34376.12664</v>
      </c>
    </row>
    <row r="620" spans="1:24" ht="12.75">
      <c r="A620" s="1">
        <v>42445</v>
      </c>
      <c r="B620" s="69" t="s">
        <v>101</v>
      </c>
      <c r="C620" s="79" t="s">
        <v>46</v>
      </c>
      <c r="D620" s="80">
        <v>33000</v>
      </c>
      <c r="E620" s="86">
        <v>0.611</v>
      </c>
      <c r="F620" s="82">
        <v>42445</v>
      </c>
      <c r="G620" s="90">
        <v>0.59952</v>
      </c>
      <c r="H620" s="81">
        <f t="shared" si="485"/>
        <v>20163</v>
      </c>
      <c r="I620" s="81">
        <f t="shared" si="483"/>
        <v>19784.160000000003</v>
      </c>
      <c r="J620" s="83">
        <f t="shared" si="487"/>
        <v>0</v>
      </c>
      <c r="K620" s="80">
        <f t="shared" si="488"/>
        <v>0</v>
      </c>
      <c r="L620" s="84">
        <f t="shared" si="489"/>
        <v>0.018788870703764147</v>
      </c>
      <c r="M620" s="67">
        <f t="shared" si="486"/>
        <v>378.8399999999965</v>
      </c>
      <c r="V620" s="1">
        <v>42445</v>
      </c>
      <c r="W620" s="46">
        <v>378.8399999999965</v>
      </c>
      <c r="X620" s="46">
        <f t="shared" si="435"/>
        <v>34754.96664</v>
      </c>
    </row>
    <row r="621" spans="1:24" ht="12.75">
      <c r="A621" s="1">
        <v>42446</v>
      </c>
      <c r="B621" s="69" t="s">
        <v>39</v>
      </c>
      <c r="C621" s="79" t="s">
        <v>42</v>
      </c>
      <c r="D621" s="80">
        <v>52000</v>
      </c>
      <c r="E621" s="91">
        <v>0.378978</v>
      </c>
      <c r="F621" s="82">
        <v>42446</v>
      </c>
      <c r="G621" s="85">
        <v>0.3732</v>
      </c>
      <c r="H621" s="81">
        <f t="shared" si="485"/>
        <v>19706.856</v>
      </c>
      <c r="I621" s="81">
        <f t="shared" si="483"/>
        <v>19406.399999999998</v>
      </c>
      <c r="J621" s="83">
        <f t="shared" si="487"/>
        <v>0</v>
      </c>
      <c r="K621" s="80">
        <f t="shared" si="488"/>
        <v>0</v>
      </c>
      <c r="L621" s="84">
        <f t="shared" si="489"/>
        <v>-0.015246267593369636</v>
      </c>
      <c r="M621" s="67">
        <f aca="true" t="shared" si="490" ref="M621:M627">(H621*L621)</f>
        <v>-300.45600000000195</v>
      </c>
      <c r="V621" s="1">
        <v>42446</v>
      </c>
      <c r="W621" s="46">
        <v>-300.45600000000195</v>
      </c>
      <c r="X621" s="46">
        <f t="shared" si="435"/>
        <v>34454.51063999999</v>
      </c>
    </row>
    <row r="622" spans="1:24" ht="12.75">
      <c r="A622" s="1">
        <v>42447</v>
      </c>
      <c r="B622" s="69" t="s">
        <v>39</v>
      </c>
      <c r="C622" s="79" t="s">
        <v>42</v>
      </c>
      <c r="D622" s="80">
        <v>60000</v>
      </c>
      <c r="E622" s="85">
        <v>0.3809</v>
      </c>
      <c r="F622" s="82">
        <v>42447</v>
      </c>
      <c r="G622" s="85">
        <v>0.3833</v>
      </c>
      <c r="H622" s="81">
        <f t="shared" si="485"/>
        <v>22854</v>
      </c>
      <c r="I622" s="81">
        <f t="shared" si="483"/>
        <v>22998</v>
      </c>
      <c r="J622" s="83">
        <f t="shared" si="487"/>
        <v>0</v>
      </c>
      <c r="K622" s="80">
        <f t="shared" si="488"/>
        <v>0</v>
      </c>
      <c r="L622" s="84">
        <f t="shared" si="489"/>
        <v>0.006300866369125755</v>
      </c>
      <c r="M622" s="67">
        <f t="shared" si="490"/>
        <v>144</v>
      </c>
      <c r="V622" s="1">
        <v>42447</v>
      </c>
      <c r="W622" s="46">
        <v>144</v>
      </c>
      <c r="X622" s="46">
        <f t="shared" si="435"/>
        <v>34598.51063999999</v>
      </c>
    </row>
    <row r="623" spans="1:24" ht="12.75">
      <c r="A623" s="1">
        <v>42450</v>
      </c>
      <c r="B623" s="69" t="s">
        <v>45</v>
      </c>
      <c r="C623" s="79" t="s">
        <v>46</v>
      </c>
      <c r="D623" s="80">
        <v>3333</v>
      </c>
      <c r="E623" s="86">
        <v>7.155</v>
      </c>
      <c r="F623" s="82">
        <v>42450</v>
      </c>
      <c r="G623" s="85">
        <v>7.2588</v>
      </c>
      <c r="H623" s="81">
        <f t="shared" si="485"/>
        <v>23847.615</v>
      </c>
      <c r="I623" s="81">
        <f t="shared" si="483"/>
        <v>24193.5804</v>
      </c>
      <c r="J623" s="83">
        <f aca="true" t="shared" si="491" ref="J623:J630">IF(F623&gt;0,F623-A623,0)</f>
        <v>0</v>
      </c>
      <c r="K623" s="80">
        <f aca="true" t="shared" si="492" ref="K623:K628">H623*J623</f>
        <v>0</v>
      </c>
      <c r="L623" s="84">
        <f t="shared" si="489"/>
        <v>-0.014507337526205337</v>
      </c>
      <c r="M623" s="67">
        <f t="shared" si="490"/>
        <v>-345.9653999999973</v>
      </c>
      <c r="V623" s="1">
        <v>42450</v>
      </c>
      <c r="W623" s="46">
        <v>-345.9653999999973</v>
      </c>
      <c r="X623" s="46">
        <f t="shared" si="435"/>
        <v>34252.54523999999</v>
      </c>
    </row>
    <row r="624" spans="1:24" ht="12.75">
      <c r="A624" s="1">
        <v>42451</v>
      </c>
      <c r="B624" s="69" t="s">
        <v>52</v>
      </c>
      <c r="C624" s="79" t="s">
        <v>42</v>
      </c>
      <c r="D624" s="80">
        <v>3900</v>
      </c>
      <c r="E624" s="85">
        <v>3.708</v>
      </c>
      <c r="F624" s="82">
        <v>42451</v>
      </c>
      <c r="G624" s="85">
        <v>3.784</v>
      </c>
      <c r="H624" s="81">
        <f t="shared" si="485"/>
        <v>14461.2</v>
      </c>
      <c r="I624" s="81">
        <f t="shared" si="483"/>
        <v>14757.599999999999</v>
      </c>
      <c r="J624" s="83">
        <f t="shared" si="491"/>
        <v>0</v>
      </c>
      <c r="K624" s="80">
        <f t="shared" si="492"/>
        <v>0</v>
      </c>
      <c r="L624" s="84">
        <f t="shared" si="489"/>
        <v>0.020496224379719374</v>
      </c>
      <c r="M624" s="67">
        <f t="shared" si="490"/>
        <v>296.3999999999978</v>
      </c>
      <c r="V624" s="1">
        <v>42451</v>
      </c>
      <c r="W624" s="46">
        <v>296.3999999999978</v>
      </c>
      <c r="X624" s="46">
        <f t="shared" si="435"/>
        <v>34548.94523999999</v>
      </c>
    </row>
    <row r="625" spans="1:24" ht="12.75">
      <c r="A625" s="1">
        <v>42452</v>
      </c>
      <c r="B625" s="69" t="s">
        <v>112</v>
      </c>
      <c r="C625" s="79" t="s">
        <v>46</v>
      </c>
      <c r="D625" s="80">
        <v>4300</v>
      </c>
      <c r="E625" s="86">
        <v>6.855</v>
      </c>
      <c r="F625" s="82">
        <v>42452</v>
      </c>
      <c r="G625" s="81">
        <v>6.77</v>
      </c>
      <c r="H625" s="81">
        <f aca="true" t="shared" si="493" ref="H625:H630">E625*D625</f>
        <v>29476.500000000004</v>
      </c>
      <c r="I625" s="81">
        <f aca="true" t="shared" si="494" ref="I625:I630">IF(F625&gt;0,G625*D625,0)</f>
        <v>29110.999999999996</v>
      </c>
      <c r="J625" s="83">
        <f t="shared" si="491"/>
        <v>0</v>
      </c>
      <c r="K625" s="80">
        <f t="shared" si="492"/>
        <v>0</v>
      </c>
      <c r="L625" s="84">
        <f aca="true" t="shared" si="495" ref="L625:L630">IF(F625&gt;0,IF(LEFT(UPPER(C625))="S",(H625-I625)/H625,(I625-H625)/H625),0)</f>
        <v>0.012399708242159253</v>
      </c>
      <c r="M625" s="67">
        <f t="shared" si="490"/>
        <v>365.5000000000073</v>
      </c>
      <c r="V625" s="1">
        <v>42452</v>
      </c>
      <c r="W625" s="46">
        <v>365.5000000000073</v>
      </c>
      <c r="X625" s="46">
        <f t="shared" si="435"/>
        <v>34914.445239999994</v>
      </c>
    </row>
    <row r="626" spans="1:24" ht="12.75">
      <c r="A626" s="1">
        <v>42453</v>
      </c>
      <c r="B626" s="69" t="s">
        <v>81</v>
      </c>
      <c r="C626" s="79" t="s">
        <v>42</v>
      </c>
      <c r="D626" s="80">
        <v>3600</v>
      </c>
      <c r="E626" s="86">
        <v>3.602</v>
      </c>
      <c r="F626" s="82">
        <v>42453</v>
      </c>
      <c r="G626" s="81">
        <v>3.52</v>
      </c>
      <c r="H626" s="81">
        <f t="shared" si="493"/>
        <v>12967.199999999999</v>
      </c>
      <c r="I626" s="81">
        <f t="shared" si="494"/>
        <v>12672</v>
      </c>
      <c r="J626" s="83">
        <f t="shared" si="491"/>
        <v>0</v>
      </c>
      <c r="K626" s="80">
        <f t="shared" si="492"/>
        <v>0</v>
      </c>
      <c r="L626" s="84">
        <f t="shared" si="495"/>
        <v>-0.02276513048306488</v>
      </c>
      <c r="M626" s="67">
        <f t="shared" si="490"/>
        <v>-295.1999999999989</v>
      </c>
      <c r="V626" s="1">
        <v>42453</v>
      </c>
      <c r="W626" s="46">
        <v>-295.1999999999989</v>
      </c>
      <c r="X626" s="46">
        <f t="shared" si="435"/>
        <v>34619.24524</v>
      </c>
    </row>
    <row r="627" spans="1:24" ht="12.75">
      <c r="A627" s="1">
        <v>42458</v>
      </c>
      <c r="B627" s="69" t="s">
        <v>41</v>
      </c>
      <c r="C627" s="79" t="s">
        <v>46</v>
      </c>
      <c r="D627" s="80">
        <v>22222</v>
      </c>
      <c r="E627" s="85">
        <v>0.9785</v>
      </c>
      <c r="F627" s="82">
        <v>42458</v>
      </c>
      <c r="G627" s="86">
        <v>0.957</v>
      </c>
      <c r="H627" s="81">
        <f t="shared" si="493"/>
        <v>21744.227000000003</v>
      </c>
      <c r="I627" s="81">
        <f t="shared" si="494"/>
        <v>21266.453999999998</v>
      </c>
      <c r="J627" s="83">
        <f t="shared" si="491"/>
        <v>0</v>
      </c>
      <c r="K627" s="80">
        <f t="shared" si="492"/>
        <v>0</v>
      </c>
      <c r="L627" s="84">
        <f t="shared" si="495"/>
        <v>0.021972406745018096</v>
      </c>
      <c r="M627" s="67">
        <f t="shared" si="490"/>
        <v>477.77300000000463</v>
      </c>
      <c r="V627" s="1">
        <v>42458</v>
      </c>
      <c r="W627" s="46">
        <v>477.7730000000047</v>
      </c>
      <c r="X627" s="46">
        <f t="shared" si="435"/>
        <v>35097.018240000005</v>
      </c>
    </row>
    <row r="628" spans="1:24" ht="12.75">
      <c r="A628" s="1">
        <v>42459</v>
      </c>
      <c r="B628" s="69" t="s">
        <v>86</v>
      </c>
      <c r="C628" s="79" t="s">
        <v>46</v>
      </c>
      <c r="D628" s="80">
        <v>26000</v>
      </c>
      <c r="E628" s="81">
        <v>1.93</v>
      </c>
      <c r="F628" s="82">
        <v>42459</v>
      </c>
      <c r="G628" s="85">
        <v>1.9416</v>
      </c>
      <c r="H628" s="81">
        <f t="shared" si="493"/>
        <v>50180</v>
      </c>
      <c r="I628" s="81">
        <f t="shared" si="494"/>
        <v>50481.6</v>
      </c>
      <c r="J628" s="83">
        <f t="shared" si="491"/>
        <v>0</v>
      </c>
      <c r="K628" s="80">
        <f t="shared" si="492"/>
        <v>0</v>
      </c>
      <c r="L628" s="84">
        <f t="shared" si="495"/>
        <v>-0.0060103626943004895</v>
      </c>
      <c r="M628" s="67">
        <f aca="true" t="shared" si="496" ref="M628:M633">(H628*L628)</f>
        <v>-301.59999999999854</v>
      </c>
      <c r="V628" s="1">
        <v>42459</v>
      </c>
      <c r="W628" s="46">
        <v>-301.59999999999854</v>
      </c>
      <c r="X628" s="46">
        <f t="shared" si="435"/>
        <v>34795.418240000006</v>
      </c>
    </row>
    <row r="629" spans="1:24" ht="12.75">
      <c r="A629" s="1">
        <v>42460</v>
      </c>
      <c r="B629" s="69" t="s">
        <v>45</v>
      </c>
      <c r="C629" s="79" t="s">
        <v>42</v>
      </c>
      <c r="D629" s="80">
        <v>3000</v>
      </c>
      <c r="E629" s="88">
        <v>6.1</v>
      </c>
      <c r="F629" s="82">
        <v>42460</v>
      </c>
      <c r="G629" s="86">
        <v>6.005</v>
      </c>
      <c r="H629" s="81">
        <f t="shared" si="493"/>
        <v>18300</v>
      </c>
      <c r="I629" s="81">
        <f t="shared" si="494"/>
        <v>18015</v>
      </c>
      <c r="J629" s="83">
        <f t="shared" si="491"/>
        <v>0</v>
      </c>
      <c r="K629" s="80">
        <f aca="true" t="shared" si="497" ref="K629:K634">H629*J629</f>
        <v>0</v>
      </c>
      <c r="L629" s="84">
        <f t="shared" si="495"/>
        <v>-0.01557377049180328</v>
      </c>
      <c r="M629" s="67">
        <f t="shared" si="496"/>
        <v>-285</v>
      </c>
      <c r="V629" s="1">
        <v>42460</v>
      </c>
      <c r="W629" s="46">
        <v>-285</v>
      </c>
      <c r="X629" s="46">
        <f t="shared" si="435"/>
        <v>34510.418240000006</v>
      </c>
    </row>
    <row r="630" spans="1:24" ht="12.75">
      <c r="A630" s="1">
        <v>42464</v>
      </c>
      <c r="B630" s="69" t="s">
        <v>49</v>
      </c>
      <c r="C630" s="79" t="s">
        <v>46</v>
      </c>
      <c r="D630" s="80">
        <v>2900</v>
      </c>
      <c r="E630" s="81">
        <v>10.71</v>
      </c>
      <c r="F630" s="82">
        <v>42464</v>
      </c>
      <c r="G630" s="81">
        <v>10.81</v>
      </c>
      <c r="H630" s="81">
        <f t="shared" si="493"/>
        <v>31059.000000000004</v>
      </c>
      <c r="I630" s="81">
        <f t="shared" si="494"/>
        <v>31349</v>
      </c>
      <c r="J630" s="83">
        <f t="shared" si="491"/>
        <v>0</v>
      </c>
      <c r="K630" s="80">
        <f t="shared" si="497"/>
        <v>0</v>
      </c>
      <c r="L630" s="84">
        <f t="shared" si="495"/>
        <v>-0.009337068160597454</v>
      </c>
      <c r="M630" s="67">
        <f t="shared" si="496"/>
        <v>-289.99999999999636</v>
      </c>
      <c r="V630" s="1">
        <v>42464</v>
      </c>
      <c r="W630" s="46">
        <v>-289.99999999999636</v>
      </c>
      <c r="X630" s="46">
        <f t="shared" si="435"/>
        <v>34220.41824000001</v>
      </c>
    </row>
    <row r="631" spans="1:24" ht="12.75">
      <c r="A631" s="1">
        <v>42465</v>
      </c>
      <c r="B631" s="69" t="s">
        <v>39</v>
      </c>
      <c r="C631" s="79" t="s">
        <v>42</v>
      </c>
      <c r="D631" s="80">
        <v>88888</v>
      </c>
      <c r="E631" s="85">
        <v>0.3106</v>
      </c>
      <c r="F631" s="82">
        <v>42465</v>
      </c>
      <c r="G631" s="81">
        <v>0.31</v>
      </c>
      <c r="H631" s="81">
        <f aca="true" t="shared" si="498" ref="H631:H779">E631*D631</f>
        <v>27608.6128</v>
      </c>
      <c r="I631" s="81">
        <f aca="true" t="shared" si="499" ref="I631:I747">IF(F631&gt;0,G631*D631,0)</f>
        <v>27555.28</v>
      </c>
      <c r="J631" s="83">
        <f aca="true" t="shared" si="500" ref="J631:J636">IF(F631&gt;0,F631-A631,0)</f>
        <v>0</v>
      </c>
      <c r="K631" s="80">
        <f t="shared" si="497"/>
        <v>0</v>
      </c>
      <c r="L631" s="84">
        <f aca="true" t="shared" si="501" ref="L631:L642">IF(F631&gt;0,IF(LEFT(UPPER(C631))="S",(H631-I631)/H631,(I631-H631)/H631),0)</f>
        <v>-0.0019317450096587299</v>
      </c>
      <c r="M631" s="67">
        <f t="shared" si="496"/>
        <v>-53.332800000000134</v>
      </c>
      <c r="V631" s="1">
        <v>42465</v>
      </c>
      <c r="W631" s="46">
        <v>-53.332800000000134</v>
      </c>
      <c r="X631" s="46">
        <f t="shared" si="435"/>
        <v>34167.08544000001</v>
      </c>
    </row>
    <row r="632" spans="1:24" ht="12.75">
      <c r="A632" s="1">
        <v>42466</v>
      </c>
      <c r="B632" s="69" t="s">
        <v>94</v>
      </c>
      <c r="C632" s="79" t="s">
        <v>46</v>
      </c>
      <c r="D632" s="80">
        <v>4000</v>
      </c>
      <c r="E632" s="86">
        <v>6.445</v>
      </c>
      <c r="F632" s="82">
        <v>42466</v>
      </c>
      <c r="G632" s="86">
        <v>6.315</v>
      </c>
      <c r="H632" s="81">
        <f t="shared" si="498"/>
        <v>25780</v>
      </c>
      <c r="I632" s="81">
        <f t="shared" si="499"/>
        <v>25260</v>
      </c>
      <c r="J632" s="83">
        <f t="shared" si="500"/>
        <v>0</v>
      </c>
      <c r="K632" s="80">
        <f t="shared" si="497"/>
        <v>0</v>
      </c>
      <c r="L632" s="84">
        <f t="shared" si="501"/>
        <v>0.02017067494181536</v>
      </c>
      <c r="M632" s="67">
        <f t="shared" si="496"/>
        <v>520</v>
      </c>
      <c r="V632" s="1">
        <v>42466</v>
      </c>
      <c r="W632" s="46">
        <v>520</v>
      </c>
      <c r="X632" s="46">
        <f t="shared" si="435"/>
        <v>34687.08544000001</v>
      </c>
    </row>
    <row r="633" spans="1:24" ht="12.75">
      <c r="A633" s="1">
        <v>42467</v>
      </c>
      <c r="B633" s="69" t="s">
        <v>101</v>
      </c>
      <c r="C633" s="79" t="s">
        <v>46</v>
      </c>
      <c r="D633" s="80">
        <v>33000</v>
      </c>
      <c r="E633" s="86">
        <v>0.476</v>
      </c>
      <c r="F633" s="82">
        <v>42467</v>
      </c>
      <c r="G633" s="86">
        <v>0.4361</v>
      </c>
      <c r="H633" s="81">
        <f t="shared" si="498"/>
        <v>15708</v>
      </c>
      <c r="I633" s="81">
        <f t="shared" si="499"/>
        <v>14391.3</v>
      </c>
      <c r="J633" s="83">
        <f t="shared" si="500"/>
        <v>0</v>
      </c>
      <c r="K633" s="80">
        <f t="shared" si="497"/>
        <v>0</v>
      </c>
      <c r="L633" s="84">
        <f t="shared" si="501"/>
        <v>0.08382352941176476</v>
      </c>
      <c r="M633" s="67">
        <f t="shared" si="496"/>
        <v>1316.7000000000007</v>
      </c>
      <c r="V633" s="1">
        <v>42467</v>
      </c>
      <c r="W633" s="46">
        <v>1316.7000000000007</v>
      </c>
      <c r="X633" s="46">
        <f t="shared" si="435"/>
        <v>36003.78544000001</v>
      </c>
    </row>
    <row r="634" spans="1:24" ht="12.75">
      <c r="A634" s="1">
        <v>42468</v>
      </c>
      <c r="B634" s="69" t="s">
        <v>81</v>
      </c>
      <c r="C634" s="79" t="s">
        <v>46</v>
      </c>
      <c r="D634" s="80">
        <v>10000</v>
      </c>
      <c r="E634" s="86">
        <v>2.998</v>
      </c>
      <c r="F634" s="82">
        <v>42468</v>
      </c>
      <c r="G634" s="86">
        <v>3.028</v>
      </c>
      <c r="H634" s="81">
        <f t="shared" si="498"/>
        <v>29980.000000000004</v>
      </c>
      <c r="I634" s="81">
        <f t="shared" si="499"/>
        <v>30280</v>
      </c>
      <c r="J634" s="83">
        <f t="shared" si="500"/>
        <v>0</v>
      </c>
      <c r="K634" s="80">
        <f t="shared" si="497"/>
        <v>0</v>
      </c>
      <c r="L634" s="84">
        <f t="shared" si="501"/>
        <v>-0.010006671114075927</v>
      </c>
      <c r="M634" s="67">
        <f aca="true" t="shared" si="502" ref="M634:M642">(H634*L634)</f>
        <v>-299.99999999999636</v>
      </c>
      <c r="V634" s="1">
        <v>42468</v>
      </c>
      <c r="W634" s="46">
        <v>-299.99999999999636</v>
      </c>
      <c r="X634" s="46">
        <f t="shared" si="435"/>
        <v>35703.78544000001</v>
      </c>
    </row>
    <row r="635" spans="1:24" ht="12.75">
      <c r="A635" s="1">
        <v>42471</v>
      </c>
      <c r="B635" s="69" t="s">
        <v>113</v>
      </c>
      <c r="C635" s="79" t="s">
        <v>46</v>
      </c>
      <c r="D635" s="80">
        <v>2940</v>
      </c>
      <c r="E635" s="86">
        <v>3.532</v>
      </c>
      <c r="F635" s="82">
        <v>42471</v>
      </c>
      <c r="G635" s="86">
        <v>3.59</v>
      </c>
      <c r="H635" s="81">
        <f t="shared" si="498"/>
        <v>10384.08</v>
      </c>
      <c r="I635" s="81">
        <f t="shared" si="499"/>
        <v>10554.6</v>
      </c>
      <c r="J635" s="83">
        <f t="shared" si="500"/>
        <v>0</v>
      </c>
      <c r="K635" s="80">
        <f aca="true" t="shared" si="503" ref="K635:K640">H635*J635</f>
        <v>0</v>
      </c>
      <c r="L635" s="84">
        <f t="shared" si="501"/>
        <v>-0.016421291053227677</v>
      </c>
      <c r="M635" s="67">
        <f t="shared" si="502"/>
        <v>-170.52000000000046</v>
      </c>
      <c r="V635" s="1">
        <v>42471</v>
      </c>
      <c r="W635" s="46">
        <v>-170.52000000000044</v>
      </c>
      <c r="X635" s="46">
        <f t="shared" si="435"/>
        <v>35533.26544</v>
      </c>
    </row>
    <row r="636" spans="1:24" ht="12.75">
      <c r="A636" s="1">
        <v>42472</v>
      </c>
      <c r="B636" s="69" t="s">
        <v>113</v>
      </c>
      <c r="C636" s="79" t="s">
        <v>42</v>
      </c>
      <c r="D636" s="80">
        <v>8500</v>
      </c>
      <c r="E636" s="86">
        <v>3.668</v>
      </c>
      <c r="F636" s="82">
        <v>42472</v>
      </c>
      <c r="G636" s="85">
        <v>3.6314</v>
      </c>
      <c r="H636" s="81">
        <f t="shared" si="498"/>
        <v>31178</v>
      </c>
      <c r="I636" s="81">
        <f t="shared" si="499"/>
        <v>30866.9</v>
      </c>
      <c r="J636" s="83">
        <f t="shared" si="500"/>
        <v>0</v>
      </c>
      <c r="K636" s="80">
        <f t="shared" si="503"/>
        <v>0</v>
      </c>
      <c r="L636" s="84">
        <f t="shared" si="501"/>
        <v>-0.009978189749182069</v>
      </c>
      <c r="M636" s="67">
        <f t="shared" si="502"/>
        <v>-311.09999999999854</v>
      </c>
      <c r="V636" s="1">
        <v>42472</v>
      </c>
      <c r="W636" s="46">
        <v>-311.09999999999854</v>
      </c>
      <c r="X636" s="46">
        <f t="shared" si="435"/>
        <v>35222.165440000004</v>
      </c>
    </row>
    <row r="637" spans="1:24" ht="12.75">
      <c r="A637" s="1">
        <v>42473</v>
      </c>
      <c r="B637" s="69" t="s">
        <v>51</v>
      </c>
      <c r="C637" s="79" t="s">
        <v>46</v>
      </c>
      <c r="D637" s="86">
        <v>1400</v>
      </c>
      <c r="E637" s="85">
        <v>20.24</v>
      </c>
      <c r="F637" s="82">
        <v>42473</v>
      </c>
      <c r="G637" s="85">
        <v>20.45</v>
      </c>
      <c r="H637" s="81">
        <f t="shared" si="498"/>
        <v>28335.999999999996</v>
      </c>
      <c r="I637" s="81">
        <f t="shared" si="499"/>
        <v>28630</v>
      </c>
      <c r="J637" s="83">
        <f aca="true" t="shared" si="504" ref="J637:J642">IF(F637&gt;0,F637-A637,0)</f>
        <v>0</v>
      </c>
      <c r="K637" s="80">
        <f t="shared" si="503"/>
        <v>0</v>
      </c>
      <c r="L637" s="84">
        <f t="shared" si="501"/>
        <v>-0.010375494071146374</v>
      </c>
      <c r="M637" s="67">
        <f t="shared" si="502"/>
        <v>-294.00000000000364</v>
      </c>
      <c r="V637" s="1">
        <v>42473</v>
      </c>
      <c r="W637" s="46">
        <v>-294.00000000000364</v>
      </c>
      <c r="X637" s="46">
        <f t="shared" si="435"/>
        <v>34928.16544</v>
      </c>
    </row>
    <row r="638" spans="1:24" ht="12.75">
      <c r="A638" s="1">
        <v>42474</v>
      </c>
      <c r="B638" s="69" t="s">
        <v>114</v>
      </c>
      <c r="C638" s="79" t="s">
        <v>42</v>
      </c>
      <c r="D638" s="80">
        <v>24000</v>
      </c>
      <c r="E638" s="86">
        <v>0.891</v>
      </c>
      <c r="F638" s="82">
        <v>42474</v>
      </c>
      <c r="G638" s="85">
        <v>0.8985</v>
      </c>
      <c r="H638" s="81">
        <f t="shared" si="498"/>
        <v>21384</v>
      </c>
      <c r="I638" s="81">
        <f t="shared" si="499"/>
        <v>21564</v>
      </c>
      <c r="J638" s="83">
        <f t="shared" si="504"/>
        <v>0</v>
      </c>
      <c r="K638" s="80">
        <f t="shared" si="503"/>
        <v>0</v>
      </c>
      <c r="L638" s="84">
        <f t="shared" si="501"/>
        <v>0.008417508417508417</v>
      </c>
      <c r="M638" s="67">
        <f t="shared" si="502"/>
        <v>180</v>
      </c>
      <c r="V638" s="1">
        <v>42474</v>
      </c>
      <c r="W638" s="46">
        <v>180</v>
      </c>
      <c r="X638" s="46">
        <f t="shared" si="435"/>
        <v>35108.16544</v>
      </c>
    </row>
    <row r="639" spans="1:24" ht="12.75">
      <c r="A639" s="1">
        <v>42475</v>
      </c>
      <c r="B639" s="69" t="s">
        <v>114</v>
      </c>
      <c r="C639" s="79" t="s">
        <v>46</v>
      </c>
      <c r="D639" s="86">
        <v>33333</v>
      </c>
      <c r="E639" s="85">
        <v>0.8915</v>
      </c>
      <c r="F639" s="82">
        <v>42475</v>
      </c>
      <c r="G639" s="85">
        <v>0.9008</v>
      </c>
      <c r="H639" s="81">
        <f t="shared" si="498"/>
        <v>29716.369499999997</v>
      </c>
      <c r="I639" s="81">
        <f t="shared" si="499"/>
        <v>30026.366400000003</v>
      </c>
      <c r="J639" s="83">
        <f t="shared" si="504"/>
        <v>0</v>
      </c>
      <c r="K639" s="80">
        <f t="shared" si="503"/>
        <v>0</v>
      </c>
      <c r="L639" s="84">
        <f t="shared" si="501"/>
        <v>-0.010431856421761265</v>
      </c>
      <c r="M639" s="67">
        <f t="shared" si="502"/>
        <v>-309.99690000000555</v>
      </c>
      <c r="V639" s="1">
        <v>42475</v>
      </c>
      <c r="W639" s="46">
        <v>-309.99690000000555</v>
      </c>
      <c r="X639" s="46">
        <f t="shared" si="435"/>
        <v>34798.16853999999</v>
      </c>
    </row>
    <row r="640" spans="1:24" ht="12.75">
      <c r="A640" s="1">
        <v>42479</v>
      </c>
      <c r="B640" s="69" t="s">
        <v>115</v>
      </c>
      <c r="C640" s="79" t="s">
        <v>46</v>
      </c>
      <c r="D640" s="80">
        <v>20000</v>
      </c>
      <c r="E640" s="85">
        <v>0.6825</v>
      </c>
      <c r="F640" s="82">
        <v>42479</v>
      </c>
      <c r="G640" s="86">
        <v>0.635</v>
      </c>
      <c r="H640" s="81">
        <f t="shared" si="498"/>
        <v>13650</v>
      </c>
      <c r="I640" s="81">
        <f t="shared" si="499"/>
        <v>12700</v>
      </c>
      <c r="J640" s="83">
        <f t="shared" si="504"/>
        <v>0</v>
      </c>
      <c r="K640" s="80">
        <f t="shared" si="503"/>
        <v>0</v>
      </c>
      <c r="L640" s="84">
        <f t="shared" si="501"/>
        <v>0.0695970695970696</v>
      </c>
      <c r="M640" s="67">
        <f t="shared" si="502"/>
        <v>950</v>
      </c>
      <c r="V640" s="1">
        <v>42479</v>
      </c>
      <c r="W640" s="46">
        <v>950</v>
      </c>
      <c r="X640" s="46">
        <f t="shared" si="435"/>
        <v>35748.16853999999</v>
      </c>
    </row>
    <row r="641" spans="1:24" ht="12.75">
      <c r="A641" s="1">
        <v>42480</v>
      </c>
      <c r="B641" s="69" t="s">
        <v>116</v>
      </c>
      <c r="C641" s="79" t="s">
        <v>42</v>
      </c>
      <c r="D641" s="80">
        <v>3700</v>
      </c>
      <c r="E641" s="81">
        <v>7.12</v>
      </c>
      <c r="F641" s="82">
        <v>42480</v>
      </c>
      <c r="G641" s="81">
        <v>7.22</v>
      </c>
      <c r="H641" s="81">
        <f t="shared" si="498"/>
        <v>26344</v>
      </c>
      <c r="I641" s="81">
        <f t="shared" si="499"/>
        <v>26714</v>
      </c>
      <c r="J641" s="83">
        <f t="shared" si="504"/>
        <v>0</v>
      </c>
      <c r="K641" s="80">
        <f>H641*J641</f>
        <v>0</v>
      </c>
      <c r="L641" s="84">
        <f t="shared" si="501"/>
        <v>0.014044943820224719</v>
      </c>
      <c r="M641" s="67">
        <f t="shared" si="502"/>
        <v>370</v>
      </c>
      <c r="V641" s="1">
        <v>42480</v>
      </c>
      <c r="W641" s="46">
        <v>370</v>
      </c>
      <c r="X641" s="46">
        <f t="shared" si="435"/>
        <v>36118.16853999999</v>
      </c>
    </row>
    <row r="642" spans="1:24" ht="12.75">
      <c r="A642" s="1">
        <v>42481</v>
      </c>
      <c r="B642" s="69" t="s">
        <v>117</v>
      </c>
      <c r="C642" s="79" t="s">
        <v>46</v>
      </c>
      <c r="D642" s="80">
        <v>960</v>
      </c>
      <c r="E642" s="81">
        <v>21.03</v>
      </c>
      <c r="F642" s="82">
        <v>42481</v>
      </c>
      <c r="G642" s="85">
        <v>20.71</v>
      </c>
      <c r="H642" s="81">
        <f t="shared" si="498"/>
        <v>20188.800000000003</v>
      </c>
      <c r="I642" s="81">
        <f t="shared" si="499"/>
        <v>19881.600000000002</v>
      </c>
      <c r="J642" s="83">
        <f t="shared" si="504"/>
        <v>0</v>
      </c>
      <c r="K642" s="80">
        <f>H642*J642</f>
        <v>0</v>
      </c>
      <c r="L642" s="84">
        <f t="shared" si="501"/>
        <v>0.015216357584403267</v>
      </c>
      <c r="M642" s="67">
        <f t="shared" si="502"/>
        <v>307.2000000000007</v>
      </c>
      <c r="V642" s="1">
        <v>42481</v>
      </c>
      <c r="W642" s="46">
        <v>307.2000000000007</v>
      </c>
      <c r="X642" s="46">
        <f t="shared" si="435"/>
        <v>36425.368539999996</v>
      </c>
    </row>
    <row r="643" spans="1:24" ht="12.75">
      <c r="A643" s="1">
        <v>42482</v>
      </c>
      <c r="B643" s="69" t="s">
        <v>114</v>
      </c>
      <c r="C643" s="79" t="s">
        <v>46</v>
      </c>
      <c r="D643" s="80">
        <v>22000</v>
      </c>
      <c r="E643" s="85">
        <v>0.9215</v>
      </c>
      <c r="F643" s="82">
        <v>42482</v>
      </c>
      <c r="G643" s="85">
        <v>0.901</v>
      </c>
      <c r="H643" s="81">
        <f t="shared" si="498"/>
        <v>20273</v>
      </c>
      <c r="I643" s="81">
        <f t="shared" si="499"/>
        <v>19822</v>
      </c>
      <c r="J643" s="83">
        <f>IF(F643&gt;0,F643-A643,0)</f>
        <v>0</v>
      </c>
      <c r="K643" s="80">
        <f>H643*J643</f>
        <v>0</v>
      </c>
      <c r="L643" s="84">
        <f>IF(F643&gt;0,IF(LEFT(UPPER(C643))="S",(H643-I643)/H643,(I643-H643)/H643),0)</f>
        <v>0.02224633749321758</v>
      </c>
      <c r="M643" s="67">
        <f>(H643*L643)</f>
        <v>451</v>
      </c>
      <c r="V643" s="1">
        <v>42482</v>
      </c>
      <c r="W643" s="46">
        <v>451</v>
      </c>
      <c r="X643" s="46">
        <f t="shared" si="435"/>
        <v>36876.368539999996</v>
      </c>
    </row>
    <row r="644" spans="1:24" ht="12.75">
      <c r="A644" s="1">
        <v>42486</v>
      </c>
      <c r="B644" s="69" t="s">
        <v>114</v>
      </c>
      <c r="C644" s="79" t="s">
        <v>42</v>
      </c>
      <c r="D644" s="80">
        <v>17600</v>
      </c>
      <c r="E644" s="85">
        <v>0.8645</v>
      </c>
      <c r="F644" s="82">
        <v>42486</v>
      </c>
      <c r="G644" s="85">
        <v>0.8655</v>
      </c>
      <c r="H644" s="81">
        <f t="shared" si="498"/>
        <v>15215.2</v>
      </c>
      <c r="I644" s="81">
        <f t="shared" si="499"/>
        <v>15232.800000000001</v>
      </c>
      <c r="J644" s="83">
        <f>IF(F644&gt;0,F644-A644,0)</f>
        <v>0</v>
      </c>
      <c r="K644" s="80">
        <f>H644*J644</f>
        <v>0</v>
      </c>
      <c r="L644" s="84">
        <f>IF(F644&gt;0,IF(LEFT(UPPER(C644))="S",(H644-I644)/H644,(I644-H644)/H644),0)</f>
        <v>0.0011567379988432858</v>
      </c>
      <c r="M644" s="67">
        <f>(H644*L644)</f>
        <v>17.600000000000364</v>
      </c>
      <c r="V644" s="1">
        <v>42486</v>
      </c>
      <c r="W644" s="46">
        <v>17.600000000000364</v>
      </c>
      <c r="X644" s="46">
        <f t="shared" si="435"/>
        <v>36893.968539999994</v>
      </c>
    </row>
    <row r="645" spans="1:24" ht="12.75">
      <c r="A645" s="1">
        <v>42487</v>
      </c>
      <c r="B645" s="69" t="s">
        <v>65</v>
      </c>
      <c r="C645" s="79" t="s">
        <v>42</v>
      </c>
      <c r="D645" s="80">
        <v>2300</v>
      </c>
      <c r="E645" s="81">
        <v>11.14</v>
      </c>
      <c r="F645" s="82">
        <v>42487</v>
      </c>
      <c r="G645" s="85">
        <v>11.34</v>
      </c>
      <c r="H645" s="81">
        <f t="shared" si="498"/>
        <v>25622</v>
      </c>
      <c r="I645" s="81">
        <f t="shared" si="499"/>
        <v>26082</v>
      </c>
      <c r="J645" s="83">
        <f aca="true" t="shared" si="505" ref="J645:J688">IF(F645&gt;0,F645-A645,0)</f>
        <v>0</v>
      </c>
      <c r="K645" s="80">
        <f aca="true" t="shared" si="506" ref="K645:K688">H645*J645</f>
        <v>0</v>
      </c>
      <c r="L645" s="84">
        <f aca="true" t="shared" si="507" ref="L645:L690">IF(F645&gt;0,IF(LEFT(UPPER(C645))="S",(H645-I645)/H645,(I645-H645)/H645),0)</f>
        <v>0.017953321364452424</v>
      </c>
      <c r="M645" s="67">
        <f aca="true" t="shared" si="508" ref="M645:M690">(H645*L645)</f>
        <v>460</v>
      </c>
      <c r="V645" s="1">
        <v>42487</v>
      </c>
      <c r="W645" s="46">
        <v>460</v>
      </c>
      <c r="X645" s="46">
        <f>(X644+W645)</f>
        <v>37353.968539999994</v>
      </c>
    </row>
    <row r="646" spans="1:24" ht="12.75">
      <c r="A646" s="1">
        <v>42488</v>
      </c>
      <c r="B646" s="69" t="s">
        <v>49</v>
      </c>
      <c r="C646" s="79" t="s">
        <v>46</v>
      </c>
      <c r="D646" s="86">
        <v>1570</v>
      </c>
      <c r="E646" s="81">
        <v>11.58</v>
      </c>
      <c r="F646" s="82">
        <v>42488</v>
      </c>
      <c r="G646" s="81">
        <v>11.64</v>
      </c>
      <c r="H646" s="81">
        <f t="shared" si="498"/>
        <v>18180.6</v>
      </c>
      <c r="I646" s="81">
        <f t="shared" si="499"/>
        <v>18274.8</v>
      </c>
      <c r="J646" s="83">
        <f t="shared" si="505"/>
        <v>0</v>
      </c>
      <c r="K646" s="80">
        <f t="shared" si="506"/>
        <v>0</v>
      </c>
      <c r="L646" s="84">
        <f t="shared" si="507"/>
        <v>-0.0051813471502591074</v>
      </c>
      <c r="M646" s="67">
        <f t="shared" si="508"/>
        <v>-94.20000000000073</v>
      </c>
      <c r="V646" s="1">
        <v>42488</v>
      </c>
      <c r="W646" s="46">
        <v>-94.20000000000073</v>
      </c>
      <c r="X646" s="46">
        <f>(X645+W646)</f>
        <v>37259.76853999999</v>
      </c>
    </row>
    <row r="647" spans="1:24" ht="12.75">
      <c r="A647" s="1">
        <v>42489</v>
      </c>
      <c r="B647" s="69" t="s">
        <v>39</v>
      </c>
      <c r="C647" s="79" t="s">
        <v>46</v>
      </c>
      <c r="D647" s="80">
        <v>48888</v>
      </c>
      <c r="E647" s="90">
        <v>0.44002</v>
      </c>
      <c r="F647" s="82">
        <v>42489</v>
      </c>
      <c r="G647" s="86">
        <v>0.418</v>
      </c>
      <c r="H647" s="81">
        <f t="shared" si="498"/>
        <v>21511.697760000003</v>
      </c>
      <c r="I647" s="81">
        <f t="shared" si="499"/>
        <v>20435.183999999997</v>
      </c>
      <c r="J647" s="83">
        <f t="shared" si="505"/>
        <v>0</v>
      </c>
      <c r="K647" s="80">
        <f t="shared" si="506"/>
        <v>0</v>
      </c>
      <c r="L647" s="84">
        <f t="shared" si="507"/>
        <v>0.050043179855461355</v>
      </c>
      <c r="M647" s="67">
        <f t="shared" si="508"/>
        <v>1076.5137600000053</v>
      </c>
      <c r="V647" s="1">
        <v>42489</v>
      </c>
      <c r="W647" s="46">
        <v>1076.5137600000053</v>
      </c>
      <c r="X647" s="46">
        <f>(X646+W647)</f>
        <v>38336.28229999999</v>
      </c>
    </row>
    <row r="648" spans="1:24" ht="12.75">
      <c r="A648" s="1">
        <v>42492</v>
      </c>
      <c r="B648" s="69" t="s">
        <v>118</v>
      </c>
      <c r="C648" s="79" t="s">
        <v>119</v>
      </c>
      <c r="D648" s="80">
        <v>690</v>
      </c>
      <c r="E648" s="91">
        <v>39.989275</v>
      </c>
      <c r="F648" s="82">
        <v>42492</v>
      </c>
      <c r="G648" s="85">
        <v>39.5225</v>
      </c>
      <c r="H648" s="81">
        <f t="shared" si="498"/>
        <v>27592.59975</v>
      </c>
      <c r="I648" s="81">
        <f t="shared" si="499"/>
        <v>27270.525</v>
      </c>
      <c r="J648" s="83">
        <f t="shared" si="505"/>
        <v>0</v>
      </c>
      <c r="K648" s="80">
        <f t="shared" si="506"/>
        <v>0</v>
      </c>
      <c r="L648" s="84">
        <f t="shared" si="507"/>
        <v>-0.011672504690320083</v>
      </c>
      <c r="M648" s="67">
        <f t="shared" si="508"/>
        <v>-322.07474999999977</v>
      </c>
      <c r="V648" s="1">
        <v>42492</v>
      </c>
      <c r="W648" s="46">
        <v>-322.07474999999977</v>
      </c>
      <c r="X648" s="46">
        <f>(X647+W648)</f>
        <v>38014.20754999999</v>
      </c>
    </row>
    <row r="649" spans="1:24" ht="12.75">
      <c r="A649" s="1">
        <v>42493</v>
      </c>
      <c r="B649" s="69" t="s">
        <v>114</v>
      </c>
      <c r="C649" s="79" t="s">
        <v>42</v>
      </c>
      <c r="D649" s="80">
        <v>24000</v>
      </c>
      <c r="E649" s="86">
        <v>0.848</v>
      </c>
      <c r="F649" s="82">
        <v>42493</v>
      </c>
      <c r="G649" s="85">
        <v>0.835</v>
      </c>
      <c r="H649" s="81">
        <f t="shared" si="498"/>
        <v>20352</v>
      </c>
      <c r="I649" s="81">
        <f t="shared" si="499"/>
        <v>20040</v>
      </c>
      <c r="J649" s="83">
        <f t="shared" si="505"/>
        <v>0</v>
      </c>
      <c r="K649" s="80">
        <f t="shared" si="506"/>
        <v>0</v>
      </c>
      <c r="L649" s="84">
        <f t="shared" si="507"/>
        <v>-0.015330188679245283</v>
      </c>
      <c r="M649" s="67">
        <f t="shared" si="508"/>
        <v>-312</v>
      </c>
      <c r="V649" s="1">
        <v>42493</v>
      </c>
      <c r="W649" s="46">
        <v>-312</v>
      </c>
      <c r="X649" s="46">
        <f>(X648+W649)</f>
        <v>37702.20754999999</v>
      </c>
    </row>
    <row r="650" spans="1:24" ht="12.75">
      <c r="A650" s="1">
        <v>42494</v>
      </c>
      <c r="B650" s="69" t="s">
        <v>105</v>
      </c>
      <c r="C650" s="79" t="s">
        <v>46</v>
      </c>
      <c r="D650" s="86">
        <v>844</v>
      </c>
      <c r="E650" s="86">
        <v>23.7654</v>
      </c>
      <c r="F650" s="82">
        <v>42494</v>
      </c>
      <c r="G650" s="85">
        <v>24.142</v>
      </c>
      <c r="H650" s="81">
        <f t="shared" si="498"/>
        <v>20057.9976</v>
      </c>
      <c r="I650" s="81">
        <f t="shared" si="499"/>
        <v>20375.847999999998</v>
      </c>
      <c r="J650" s="83">
        <f t="shared" si="505"/>
        <v>0</v>
      </c>
      <c r="K650" s="80">
        <f t="shared" si="506"/>
        <v>0</v>
      </c>
      <c r="L650" s="84">
        <f t="shared" si="507"/>
        <v>-0.01584656685770066</v>
      </c>
      <c r="M650" s="67">
        <f t="shared" si="508"/>
        <v>-317.85039999999935</v>
      </c>
      <c r="V650" s="1">
        <v>42494</v>
      </c>
      <c r="W650" s="46">
        <v>-317.85039999999935</v>
      </c>
      <c r="X650" s="46">
        <f aca="true" t="shared" si="509" ref="X650:X696">(X649+W650)</f>
        <v>37384.357149999996</v>
      </c>
    </row>
    <row r="651" spans="1:24" ht="12.75">
      <c r="A651" s="1">
        <v>42495</v>
      </c>
      <c r="B651" s="69" t="s">
        <v>55</v>
      </c>
      <c r="C651" s="79" t="s">
        <v>46</v>
      </c>
      <c r="D651" s="80">
        <v>8800</v>
      </c>
      <c r="E651" s="81">
        <v>2.25</v>
      </c>
      <c r="F651" s="82">
        <v>42495</v>
      </c>
      <c r="G651" s="81">
        <v>2.22</v>
      </c>
      <c r="H651" s="81">
        <f t="shared" si="498"/>
        <v>19800</v>
      </c>
      <c r="I651" s="81">
        <f t="shared" si="499"/>
        <v>19536</v>
      </c>
      <c r="J651" s="83">
        <f t="shared" si="505"/>
        <v>0</v>
      </c>
      <c r="K651" s="80">
        <f t="shared" si="506"/>
        <v>0</v>
      </c>
      <c r="L651" s="84">
        <f t="shared" si="507"/>
        <v>0.013333333333333334</v>
      </c>
      <c r="M651" s="67">
        <f t="shared" si="508"/>
        <v>264</v>
      </c>
      <c r="V651" s="1">
        <v>42495</v>
      </c>
      <c r="W651" s="46">
        <v>264</v>
      </c>
      <c r="X651" s="46">
        <f t="shared" si="509"/>
        <v>37648.357149999996</v>
      </c>
    </row>
    <row r="652" spans="1:24" ht="12.75">
      <c r="A652" s="1">
        <v>42496</v>
      </c>
      <c r="B652" s="69" t="s">
        <v>51</v>
      </c>
      <c r="C652" s="79" t="s">
        <v>42</v>
      </c>
      <c r="D652" s="86">
        <v>1200</v>
      </c>
      <c r="E652" s="81">
        <v>20.3</v>
      </c>
      <c r="F652" s="82">
        <v>42496</v>
      </c>
      <c r="G652" s="85">
        <v>20.0608</v>
      </c>
      <c r="H652" s="81">
        <f t="shared" si="498"/>
        <v>24360</v>
      </c>
      <c r="I652" s="81">
        <f t="shared" si="499"/>
        <v>24072.96</v>
      </c>
      <c r="J652" s="83">
        <f t="shared" si="505"/>
        <v>0</v>
      </c>
      <c r="K652" s="80">
        <f t="shared" si="506"/>
        <v>0</v>
      </c>
      <c r="L652" s="84">
        <f t="shared" si="507"/>
        <v>-0.011783251231527129</v>
      </c>
      <c r="M652" s="67">
        <f t="shared" si="508"/>
        <v>-287.0400000000009</v>
      </c>
      <c r="V652" s="1">
        <v>42496</v>
      </c>
      <c r="W652" s="46">
        <v>-287.0400000000009</v>
      </c>
      <c r="X652" s="46">
        <f t="shared" si="509"/>
        <v>37361.317149999995</v>
      </c>
    </row>
    <row r="653" spans="1:24" ht="12.75">
      <c r="A653" s="1">
        <v>42499</v>
      </c>
      <c r="B653" s="69" t="s">
        <v>105</v>
      </c>
      <c r="C653" s="79" t="s">
        <v>42</v>
      </c>
      <c r="D653" s="86">
        <v>444</v>
      </c>
      <c r="E653" s="85">
        <v>23.3361</v>
      </c>
      <c r="F653" s="82">
        <v>42499</v>
      </c>
      <c r="G653" s="85">
        <v>23.5</v>
      </c>
      <c r="H653" s="81">
        <f t="shared" si="498"/>
        <v>10361.2284</v>
      </c>
      <c r="I653" s="81">
        <f t="shared" si="499"/>
        <v>10434</v>
      </c>
      <c r="J653" s="83">
        <f t="shared" si="505"/>
        <v>0</v>
      </c>
      <c r="K653" s="80">
        <f t="shared" si="506"/>
        <v>0</v>
      </c>
      <c r="L653" s="84">
        <f t="shared" si="507"/>
        <v>0.007023452933437896</v>
      </c>
      <c r="M653" s="67">
        <f t="shared" si="508"/>
        <v>72.77160000000003</v>
      </c>
      <c r="V653" s="1">
        <v>42499</v>
      </c>
      <c r="W653" s="46">
        <v>72.77160000000003</v>
      </c>
      <c r="X653" s="46">
        <f t="shared" si="509"/>
        <v>37434.088749999995</v>
      </c>
    </row>
    <row r="654" spans="1:24" ht="12.75">
      <c r="A654" s="1">
        <v>42500</v>
      </c>
      <c r="B654" s="69" t="s">
        <v>45</v>
      </c>
      <c r="C654" s="79" t="s">
        <v>46</v>
      </c>
      <c r="D654" s="80">
        <v>2666</v>
      </c>
      <c r="E654" s="86">
        <v>4.982</v>
      </c>
      <c r="F654" s="82">
        <v>42500</v>
      </c>
      <c r="G654" s="81">
        <v>4.951</v>
      </c>
      <c r="H654" s="81">
        <f t="shared" si="498"/>
        <v>13282.012</v>
      </c>
      <c r="I654" s="81">
        <f t="shared" si="499"/>
        <v>13199.365999999998</v>
      </c>
      <c r="J654" s="83">
        <f t="shared" si="505"/>
        <v>0</v>
      </c>
      <c r="K654" s="80">
        <f t="shared" si="506"/>
        <v>0</v>
      </c>
      <c r="L654" s="84">
        <f t="shared" si="507"/>
        <v>0.006222400642312509</v>
      </c>
      <c r="M654" s="67">
        <f t="shared" si="508"/>
        <v>82.64600000000246</v>
      </c>
      <c r="V654" s="1">
        <v>42500</v>
      </c>
      <c r="W654" s="46">
        <v>82.64600000000246</v>
      </c>
      <c r="X654" s="46">
        <f t="shared" si="509"/>
        <v>37516.734749999996</v>
      </c>
    </row>
    <row r="655" spans="1:24" ht="12.75">
      <c r="A655" s="1">
        <v>42501</v>
      </c>
      <c r="B655" s="69" t="s">
        <v>45</v>
      </c>
      <c r="C655" s="79" t="s">
        <v>42</v>
      </c>
      <c r="D655" s="86">
        <v>3700</v>
      </c>
      <c r="E655" s="86">
        <v>4.546</v>
      </c>
      <c r="F655" s="82">
        <v>42501</v>
      </c>
      <c r="G655" s="85">
        <v>4.4684</v>
      </c>
      <c r="H655" s="81">
        <f t="shared" si="498"/>
        <v>16820.2</v>
      </c>
      <c r="I655" s="81">
        <f t="shared" si="499"/>
        <v>16533.079999999998</v>
      </c>
      <c r="J655" s="83">
        <f t="shared" si="505"/>
        <v>0</v>
      </c>
      <c r="K655" s="80">
        <f t="shared" si="506"/>
        <v>0</v>
      </c>
      <c r="L655" s="84">
        <f t="shared" si="507"/>
        <v>-0.01706995160580746</v>
      </c>
      <c r="M655" s="67">
        <f t="shared" si="508"/>
        <v>-287.1200000000026</v>
      </c>
      <c r="V655" s="1">
        <v>42501</v>
      </c>
      <c r="W655" s="46">
        <v>-287.1200000000026</v>
      </c>
      <c r="X655" s="46">
        <f t="shared" si="509"/>
        <v>37229.61474999999</v>
      </c>
    </row>
    <row r="656" spans="1:24" ht="12.75">
      <c r="A656" s="1">
        <v>42502</v>
      </c>
      <c r="B656" s="69" t="s">
        <v>39</v>
      </c>
      <c r="C656" s="79" t="s">
        <v>42</v>
      </c>
      <c r="D656" s="86">
        <v>32222</v>
      </c>
      <c r="E656" s="85">
        <v>0.37</v>
      </c>
      <c r="F656" s="82">
        <v>42502</v>
      </c>
      <c r="G656" s="81">
        <v>0.38</v>
      </c>
      <c r="H656" s="81">
        <f t="shared" si="498"/>
        <v>11922.14</v>
      </c>
      <c r="I656" s="81">
        <f t="shared" si="499"/>
        <v>12244.36</v>
      </c>
      <c r="J656" s="83">
        <f t="shared" si="505"/>
        <v>0</v>
      </c>
      <c r="K656" s="80">
        <f t="shared" si="506"/>
        <v>0</v>
      </c>
      <c r="L656" s="84">
        <f t="shared" si="507"/>
        <v>0.027027027027027126</v>
      </c>
      <c r="M656" s="67">
        <f t="shared" si="508"/>
        <v>322.22000000000116</v>
      </c>
      <c r="V656" s="1">
        <v>42502</v>
      </c>
      <c r="W656" s="46">
        <v>322.22000000000116</v>
      </c>
      <c r="X656" s="46">
        <f t="shared" si="509"/>
        <v>37551.834749999995</v>
      </c>
    </row>
    <row r="657" spans="1:24" ht="12.75">
      <c r="A657" s="1">
        <v>42503</v>
      </c>
      <c r="B657" s="69" t="s">
        <v>57</v>
      </c>
      <c r="C657" s="79" t="s">
        <v>42</v>
      </c>
      <c r="D657" s="86">
        <v>4777</v>
      </c>
      <c r="E657" s="85">
        <v>4.68</v>
      </c>
      <c r="F657" s="82">
        <v>42503</v>
      </c>
      <c r="G657" s="85">
        <v>4.6169</v>
      </c>
      <c r="H657" s="81">
        <f t="shared" si="498"/>
        <v>22356.359999999997</v>
      </c>
      <c r="I657" s="81">
        <f t="shared" si="499"/>
        <v>22054.9313</v>
      </c>
      <c r="J657" s="83">
        <f t="shared" si="505"/>
        <v>0</v>
      </c>
      <c r="K657" s="80">
        <f t="shared" si="506"/>
        <v>0</v>
      </c>
      <c r="L657" s="84">
        <f t="shared" si="507"/>
        <v>-0.01348290598290584</v>
      </c>
      <c r="M657" s="67">
        <f t="shared" si="508"/>
        <v>-301.42869999999675</v>
      </c>
      <c r="V657" s="1">
        <v>42503</v>
      </c>
      <c r="W657" s="46">
        <v>-301.42869999999675</v>
      </c>
      <c r="X657" s="46">
        <f t="shared" si="509"/>
        <v>37250.40605</v>
      </c>
    </row>
    <row r="658" spans="1:24" ht="12.75">
      <c r="A658" s="1">
        <v>42506</v>
      </c>
      <c r="B658" s="69" t="s">
        <v>117</v>
      </c>
      <c r="C658" s="79" t="s">
        <v>42</v>
      </c>
      <c r="D658" s="86">
        <v>877</v>
      </c>
      <c r="E658" s="91">
        <v>21.246727</v>
      </c>
      <c r="F658" s="82">
        <v>42506</v>
      </c>
      <c r="G658" s="85">
        <v>20.8484</v>
      </c>
      <c r="H658" s="81">
        <f t="shared" si="498"/>
        <v>18633.379579</v>
      </c>
      <c r="I658" s="81">
        <f t="shared" si="499"/>
        <v>18284.0468</v>
      </c>
      <c r="J658" s="83">
        <f t="shared" si="505"/>
        <v>0</v>
      </c>
      <c r="K658" s="80">
        <f t="shared" si="506"/>
        <v>0</v>
      </c>
      <c r="L658" s="84">
        <f t="shared" si="507"/>
        <v>-0.018747687585010168</v>
      </c>
      <c r="M658" s="67">
        <f t="shared" si="508"/>
        <v>-349.3327790000003</v>
      </c>
      <c r="V658" s="1">
        <v>42506</v>
      </c>
      <c r="W658" s="46">
        <v>-349.3327790000003</v>
      </c>
      <c r="X658" s="46">
        <f t="shared" si="509"/>
        <v>36901.073271</v>
      </c>
    </row>
    <row r="659" spans="1:24" ht="12.75">
      <c r="A659" s="1">
        <v>42507</v>
      </c>
      <c r="B659" s="69" t="s">
        <v>114</v>
      </c>
      <c r="C659" s="79" t="s">
        <v>46</v>
      </c>
      <c r="D659" s="86">
        <v>31111</v>
      </c>
      <c r="E659" s="85">
        <v>0.8825</v>
      </c>
      <c r="F659" s="82">
        <v>42507</v>
      </c>
      <c r="G659" s="85">
        <v>0.849</v>
      </c>
      <c r="H659" s="81">
        <f t="shared" si="498"/>
        <v>27455.457499999997</v>
      </c>
      <c r="I659" s="81">
        <f t="shared" si="499"/>
        <v>26413.238999999998</v>
      </c>
      <c r="J659" s="83">
        <f t="shared" si="505"/>
        <v>0</v>
      </c>
      <c r="K659" s="80">
        <f t="shared" si="506"/>
        <v>0</v>
      </c>
      <c r="L659" s="84">
        <f t="shared" si="507"/>
        <v>0.03796033994334275</v>
      </c>
      <c r="M659" s="67">
        <f t="shared" si="508"/>
        <v>1042.218499999999</v>
      </c>
      <c r="V659" s="1">
        <v>42507</v>
      </c>
      <c r="W659" s="46">
        <v>1042.218499999999</v>
      </c>
      <c r="X659" s="46">
        <f t="shared" si="509"/>
        <v>37943.291771000004</v>
      </c>
    </row>
    <row r="660" spans="1:24" ht="12.75">
      <c r="A660" s="1">
        <v>42508</v>
      </c>
      <c r="B660" s="69" t="s">
        <v>114</v>
      </c>
      <c r="C660" s="79" t="s">
        <v>46</v>
      </c>
      <c r="D660" s="80">
        <v>23333</v>
      </c>
      <c r="E660" s="85">
        <v>0.8355</v>
      </c>
      <c r="F660" s="82">
        <v>42508</v>
      </c>
      <c r="G660" s="86">
        <v>0.845</v>
      </c>
      <c r="H660" s="81">
        <f t="shared" si="498"/>
        <v>19494.7215</v>
      </c>
      <c r="I660" s="81">
        <f t="shared" si="499"/>
        <v>19716.385</v>
      </c>
      <c r="J660" s="83">
        <f t="shared" si="505"/>
        <v>0</v>
      </c>
      <c r="K660" s="80">
        <f t="shared" si="506"/>
        <v>0</v>
      </c>
      <c r="L660" s="84">
        <f t="shared" si="507"/>
        <v>-0.011370436864153137</v>
      </c>
      <c r="M660" s="67">
        <f t="shared" si="508"/>
        <v>-221.66349999999875</v>
      </c>
      <c r="V660" s="1">
        <v>42508</v>
      </c>
      <c r="W660" s="46">
        <v>-221.66349999999875</v>
      </c>
      <c r="X660" s="46">
        <f t="shared" si="509"/>
        <v>37721.62827100001</v>
      </c>
    </row>
    <row r="661" spans="1:24" ht="12.75">
      <c r="A661" s="1">
        <v>42513</v>
      </c>
      <c r="B661" s="69" t="s">
        <v>89</v>
      </c>
      <c r="C661" s="79" t="s">
        <v>10</v>
      </c>
      <c r="D661" s="80">
        <v>25555</v>
      </c>
      <c r="E661" s="85">
        <v>0.4966</v>
      </c>
      <c r="F661" s="82">
        <v>42513</v>
      </c>
      <c r="G661" s="85">
        <v>0.4964</v>
      </c>
      <c r="H661" s="81">
        <f t="shared" si="498"/>
        <v>12690.613</v>
      </c>
      <c r="I661" s="81">
        <f t="shared" si="499"/>
        <v>12685.502</v>
      </c>
      <c r="J661" s="83">
        <f t="shared" si="505"/>
        <v>0</v>
      </c>
      <c r="K661" s="80">
        <f t="shared" si="506"/>
        <v>0</v>
      </c>
      <c r="L661" s="84">
        <f t="shared" si="507"/>
        <v>-0.0004027386226338292</v>
      </c>
      <c r="M661" s="67">
        <f t="shared" si="508"/>
        <v>-5.110999999998967</v>
      </c>
      <c r="V661" s="1">
        <v>42513</v>
      </c>
      <c r="W661" s="46">
        <v>-5.110999999998967</v>
      </c>
      <c r="X661" s="46">
        <f t="shared" si="509"/>
        <v>37716.51727100001</v>
      </c>
    </row>
    <row r="662" spans="1:24" ht="12.75">
      <c r="A662" s="1">
        <v>42514</v>
      </c>
      <c r="B662" s="69" t="s">
        <v>120</v>
      </c>
      <c r="C662" s="79" t="s">
        <v>46</v>
      </c>
      <c r="D662" s="80">
        <v>9333</v>
      </c>
      <c r="E662" s="85">
        <v>2.996</v>
      </c>
      <c r="F662" s="82">
        <v>42514</v>
      </c>
      <c r="G662" s="85">
        <v>3.03</v>
      </c>
      <c r="H662" s="81">
        <f t="shared" si="498"/>
        <v>27961.668</v>
      </c>
      <c r="I662" s="81">
        <f t="shared" si="499"/>
        <v>28278.989999999998</v>
      </c>
      <c r="J662" s="83">
        <f t="shared" si="505"/>
        <v>0</v>
      </c>
      <c r="K662" s="80">
        <f t="shared" si="506"/>
        <v>0</v>
      </c>
      <c r="L662" s="84">
        <f t="shared" si="507"/>
        <v>-0.011348464619492531</v>
      </c>
      <c r="M662" s="67">
        <f t="shared" si="508"/>
        <v>-317.3219999999965</v>
      </c>
      <c r="V662" s="1">
        <v>42514</v>
      </c>
      <c r="W662" s="46">
        <v>-317.3219999999965</v>
      </c>
      <c r="X662" s="46">
        <f t="shared" si="509"/>
        <v>37399.19527100002</v>
      </c>
    </row>
    <row r="663" spans="1:24" ht="12.75">
      <c r="A663" s="1">
        <v>42515</v>
      </c>
      <c r="B663" s="69" t="s">
        <v>114</v>
      </c>
      <c r="C663" s="79" t="s">
        <v>42</v>
      </c>
      <c r="D663" s="80">
        <v>30000</v>
      </c>
      <c r="E663" s="85">
        <v>0.82</v>
      </c>
      <c r="F663" s="82">
        <v>42515</v>
      </c>
      <c r="G663" s="85">
        <v>0.832</v>
      </c>
      <c r="H663" s="81">
        <f t="shared" si="498"/>
        <v>24600</v>
      </c>
      <c r="I663" s="81">
        <f t="shared" si="499"/>
        <v>24960</v>
      </c>
      <c r="J663" s="83">
        <f t="shared" si="505"/>
        <v>0</v>
      </c>
      <c r="K663" s="80">
        <f t="shared" si="506"/>
        <v>0</v>
      </c>
      <c r="L663" s="84">
        <f t="shared" si="507"/>
        <v>0.014634146341463415</v>
      </c>
      <c r="M663" s="67">
        <f t="shared" si="508"/>
        <v>360</v>
      </c>
      <c r="V663" s="1">
        <v>42515</v>
      </c>
      <c r="W663" s="46">
        <v>360</v>
      </c>
      <c r="X663" s="46">
        <f t="shared" si="509"/>
        <v>37759.19527100002</v>
      </c>
    </row>
    <row r="664" spans="1:24" ht="12.75">
      <c r="A664" s="1">
        <v>42516</v>
      </c>
      <c r="B664" s="69" t="s">
        <v>49</v>
      </c>
      <c r="C664" s="79" t="s">
        <v>42</v>
      </c>
      <c r="D664" s="80">
        <v>1250</v>
      </c>
      <c r="E664" s="81">
        <v>12.01</v>
      </c>
      <c r="F664" s="82">
        <v>42516</v>
      </c>
      <c r="G664" s="85">
        <v>11.97</v>
      </c>
      <c r="H664" s="81">
        <f t="shared" si="498"/>
        <v>15012.5</v>
      </c>
      <c r="I664" s="81">
        <f t="shared" si="499"/>
        <v>14962.5</v>
      </c>
      <c r="J664" s="83">
        <f t="shared" si="505"/>
        <v>0</v>
      </c>
      <c r="K664" s="80">
        <f t="shared" si="506"/>
        <v>0</v>
      </c>
      <c r="L664" s="84">
        <f t="shared" si="507"/>
        <v>-0.0033305578684429643</v>
      </c>
      <c r="M664" s="67">
        <f t="shared" si="508"/>
        <v>-50</v>
      </c>
      <c r="V664" s="1">
        <v>42516</v>
      </c>
      <c r="W664" s="46">
        <v>-50</v>
      </c>
      <c r="X664" s="46">
        <f t="shared" si="509"/>
        <v>37709.19527100002</v>
      </c>
    </row>
    <row r="665" spans="1:24" ht="12.75">
      <c r="A665" s="1">
        <v>42517</v>
      </c>
      <c r="B665" s="69" t="s">
        <v>55</v>
      </c>
      <c r="C665" s="79" t="s">
        <v>46</v>
      </c>
      <c r="D665" s="80">
        <v>12500</v>
      </c>
      <c r="E665" s="86">
        <v>2.356</v>
      </c>
      <c r="F665" s="82">
        <v>42517</v>
      </c>
      <c r="G665" s="85">
        <v>2.356</v>
      </c>
      <c r="H665" s="81">
        <f t="shared" si="498"/>
        <v>29450</v>
      </c>
      <c r="I665" s="81">
        <f t="shared" si="499"/>
        <v>29450</v>
      </c>
      <c r="J665" s="83">
        <f t="shared" si="505"/>
        <v>0</v>
      </c>
      <c r="K665" s="80">
        <f t="shared" si="506"/>
        <v>0</v>
      </c>
      <c r="L665" s="84">
        <f t="shared" si="507"/>
        <v>0</v>
      </c>
      <c r="M665" s="67">
        <f t="shared" si="508"/>
        <v>0</v>
      </c>
      <c r="V665" s="1">
        <v>42517</v>
      </c>
      <c r="W665" s="46">
        <v>0</v>
      </c>
      <c r="X665" s="46">
        <f t="shared" si="509"/>
        <v>37709.19527100002</v>
      </c>
    </row>
    <row r="666" spans="1:24" ht="12.75">
      <c r="A666" s="1">
        <v>42520</v>
      </c>
      <c r="B666" s="69" t="s">
        <v>114</v>
      </c>
      <c r="C666" s="79" t="s">
        <v>42</v>
      </c>
      <c r="D666" s="80">
        <v>24999</v>
      </c>
      <c r="E666" s="86">
        <v>0.877</v>
      </c>
      <c r="F666" s="82">
        <v>42520</v>
      </c>
      <c r="G666" s="85">
        <v>0.8645</v>
      </c>
      <c r="H666" s="81">
        <f t="shared" si="498"/>
        <v>21924.123</v>
      </c>
      <c r="I666" s="81">
        <f t="shared" si="499"/>
        <v>21611.6355</v>
      </c>
      <c r="J666" s="83">
        <f t="shared" si="505"/>
        <v>0</v>
      </c>
      <c r="K666" s="80">
        <f t="shared" si="506"/>
        <v>0</v>
      </c>
      <c r="L666" s="84">
        <f t="shared" si="507"/>
        <v>-0.014253135689851735</v>
      </c>
      <c r="M666" s="67">
        <f t="shared" si="508"/>
        <v>-312.4874999999993</v>
      </c>
      <c r="V666" s="1">
        <v>42520</v>
      </c>
      <c r="W666" s="46">
        <v>-312.4874999999993</v>
      </c>
      <c r="X666" s="46">
        <f t="shared" si="509"/>
        <v>37396.707771000016</v>
      </c>
    </row>
    <row r="667" spans="1:24" ht="12.75">
      <c r="A667" s="1">
        <v>42521</v>
      </c>
      <c r="B667" s="69" t="s">
        <v>83</v>
      </c>
      <c r="C667" s="79" t="s">
        <v>42</v>
      </c>
      <c r="D667" s="80">
        <v>3333</v>
      </c>
      <c r="E667" s="86">
        <v>6.345</v>
      </c>
      <c r="F667" s="82">
        <v>42521</v>
      </c>
      <c r="G667" s="85">
        <v>6.3557</v>
      </c>
      <c r="H667" s="81">
        <f t="shared" si="498"/>
        <v>21147.885</v>
      </c>
      <c r="I667" s="81">
        <f t="shared" si="499"/>
        <v>21183.5481</v>
      </c>
      <c r="J667" s="83">
        <f t="shared" si="505"/>
        <v>0</v>
      </c>
      <c r="K667" s="80">
        <f t="shared" si="506"/>
        <v>0</v>
      </c>
      <c r="L667" s="84">
        <f t="shared" si="507"/>
        <v>0.0016863672182821866</v>
      </c>
      <c r="M667" s="67">
        <f t="shared" si="508"/>
        <v>35.66310000000158</v>
      </c>
      <c r="V667" s="1">
        <v>42521</v>
      </c>
      <c r="W667" s="46">
        <v>35.66310000000158</v>
      </c>
      <c r="X667" s="46">
        <f t="shared" si="509"/>
        <v>37432.37087100002</v>
      </c>
    </row>
    <row r="668" spans="1:24" ht="12.75">
      <c r="A668" s="1">
        <v>42522</v>
      </c>
      <c r="B668" s="69" t="s">
        <v>114</v>
      </c>
      <c r="C668" s="79" t="s">
        <v>42</v>
      </c>
      <c r="D668" s="80">
        <v>39999</v>
      </c>
      <c r="E668" s="85">
        <v>0.8555</v>
      </c>
      <c r="F668" s="82">
        <v>42522</v>
      </c>
      <c r="G668" s="85">
        <v>0.8475</v>
      </c>
      <c r="H668" s="81">
        <f t="shared" si="498"/>
        <v>34219.1445</v>
      </c>
      <c r="I668" s="81">
        <f t="shared" si="499"/>
        <v>33899.152500000004</v>
      </c>
      <c r="J668" s="83">
        <f t="shared" si="505"/>
        <v>0</v>
      </c>
      <c r="K668" s="80">
        <f t="shared" si="506"/>
        <v>0</v>
      </c>
      <c r="L668" s="84">
        <f t="shared" si="507"/>
        <v>-0.009351256575102232</v>
      </c>
      <c r="M668" s="67">
        <f t="shared" si="508"/>
        <v>-319.99199999999837</v>
      </c>
      <c r="V668" s="1">
        <v>42522</v>
      </c>
      <c r="W668" s="46">
        <v>-319.99199999999837</v>
      </c>
      <c r="X668" s="46">
        <f t="shared" si="509"/>
        <v>37112.37887100002</v>
      </c>
    </row>
    <row r="669" spans="1:24" ht="12.75">
      <c r="A669" s="1">
        <v>42523</v>
      </c>
      <c r="B669" s="69" t="s">
        <v>89</v>
      </c>
      <c r="C669" s="79" t="s">
        <v>42</v>
      </c>
      <c r="D669" s="80">
        <v>55555</v>
      </c>
      <c r="E669" s="85">
        <v>0.4966</v>
      </c>
      <c r="F669" s="82">
        <v>42523</v>
      </c>
      <c r="G669" s="85">
        <v>0.4905</v>
      </c>
      <c r="H669" s="81">
        <f t="shared" si="498"/>
        <v>27588.612999999998</v>
      </c>
      <c r="I669" s="81">
        <f t="shared" si="499"/>
        <v>27249.7275</v>
      </c>
      <c r="J669" s="83">
        <f t="shared" si="505"/>
        <v>0</v>
      </c>
      <c r="K669" s="80">
        <f t="shared" si="506"/>
        <v>0</v>
      </c>
      <c r="L669" s="84">
        <f t="shared" si="507"/>
        <v>-0.012283527990334154</v>
      </c>
      <c r="M669" s="67">
        <f t="shared" si="508"/>
        <v>-338.8854999999967</v>
      </c>
      <c r="V669" s="1">
        <v>42523</v>
      </c>
      <c r="W669" s="46">
        <v>-338.8854999999967</v>
      </c>
      <c r="X669" s="46">
        <f t="shared" si="509"/>
        <v>36773.493371000026</v>
      </c>
    </row>
    <row r="670" spans="1:24" ht="12.75">
      <c r="A670" s="1">
        <v>42524</v>
      </c>
      <c r="B670" s="69" t="s">
        <v>81</v>
      </c>
      <c r="C670" s="79" t="s">
        <v>10</v>
      </c>
      <c r="D670" s="80">
        <v>7500</v>
      </c>
      <c r="E670" s="86">
        <v>2.744</v>
      </c>
      <c r="F670" s="82">
        <v>42524</v>
      </c>
      <c r="G670" s="86">
        <v>2.704</v>
      </c>
      <c r="H670" s="81">
        <f t="shared" si="498"/>
        <v>20580</v>
      </c>
      <c r="I670" s="81">
        <f t="shared" si="499"/>
        <v>20280</v>
      </c>
      <c r="J670" s="83">
        <f t="shared" si="505"/>
        <v>0</v>
      </c>
      <c r="K670" s="80">
        <f t="shared" si="506"/>
        <v>0</v>
      </c>
      <c r="L670" s="84">
        <f t="shared" si="507"/>
        <v>-0.014577259475218658</v>
      </c>
      <c r="M670" s="67">
        <f t="shared" si="508"/>
        <v>-300</v>
      </c>
      <c r="V670" s="1">
        <v>42524</v>
      </c>
      <c r="W670" s="46">
        <v>-300</v>
      </c>
      <c r="X670" s="46">
        <f t="shared" si="509"/>
        <v>36473.493371000026</v>
      </c>
    </row>
    <row r="671" spans="1:24" ht="12.75">
      <c r="A671" s="1">
        <v>42527</v>
      </c>
      <c r="B671" s="69" t="s">
        <v>83</v>
      </c>
      <c r="C671" s="79" t="s">
        <v>46</v>
      </c>
      <c r="D671" s="80">
        <v>3999</v>
      </c>
      <c r="E671" s="86">
        <v>6.765</v>
      </c>
      <c r="F671" s="82">
        <v>42527</v>
      </c>
      <c r="G671" s="85">
        <v>6.795</v>
      </c>
      <c r="H671" s="81">
        <f t="shared" si="498"/>
        <v>27053.234999999997</v>
      </c>
      <c r="I671" s="81">
        <f t="shared" si="499"/>
        <v>27173.204999999998</v>
      </c>
      <c r="J671" s="83">
        <f t="shared" si="505"/>
        <v>0</v>
      </c>
      <c r="K671" s="80">
        <f t="shared" si="506"/>
        <v>0</v>
      </c>
      <c r="L671" s="84">
        <f t="shared" si="507"/>
        <v>-0.004434589800443502</v>
      </c>
      <c r="M671" s="67">
        <f t="shared" si="508"/>
        <v>-119.97000000000116</v>
      </c>
      <c r="V671" s="1">
        <v>42527</v>
      </c>
      <c r="W671" s="46">
        <v>-119.97000000000116</v>
      </c>
      <c r="X671" s="46">
        <f t="shared" si="509"/>
        <v>36353.523371000025</v>
      </c>
    </row>
    <row r="672" spans="1:24" ht="12.75">
      <c r="A672" s="1">
        <v>42528</v>
      </c>
      <c r="B672" s="69" t="s">
        <v>83</v>
      </c>
      <c r="C672" s="79" t="s">
        <v>46</v>
      </c>
      <c r="D672" s="80">
        <v>2399</v>
      </c>
      <c r="E672" s="86">
        <v>6.905</v>
      </c>
      <c r="F672" s="82">
        <v>42528</v>
      </c>
      <c r="G672" s="86">
        <v>6.865</v>
      </c>
      <c r="H672" s="81">
        <f t="shared" si="498"/>
        <v>16565.095</v>
      </c>
      <c r="I672" s="81">
        <f t="shared" si="499"/>
        <v>16469.135000000002</v>
      </c>
      <c r="J672" s="83">
        <f t="shared" si="505"/>
        <v>0</v>
      </c>
      <c r="K672" s="80">
        <f t="shared" si="506"/>
        <v>0</v>
      </c>
      <c r="L672" s="84">
        <f t="shared" si="507"/>
        <v>0.005792903692976051</v>
      </c>
      <c r="M672" s="67">
        <f t="shared" si="508"/>
        <v>95.95999999999913</v>
      </c>
      <c r="V672" s="1">
        <v>42528</v>
      </c>
      <c r="W672" s="46">
        <v>95.95999999999913</v>
      </c>
      <c r="X672" s="46">
        <f t="shared" si="509"/>
        <v>36449.483371000024</v>
      </c>
    </row>
    <row r="673" spans="1:24" ht="12.75">
      <c r="A673" s="1">
        <v>42529</v>
      </c>
      <c r="B673" s="69" t="s">
        <v>94</v>
      </c>
      <c r="C673" s="79" t="s">
        <v>42</v>
      </c>
      <c r="D673" s="80">
        <v>2400</v>
      </c>
      <c r="E673" s="86">
        <v>6.485</v>
      </c>
      <c r="F673" s="82">
        <v>42529</v>
      </c>
      <c r="G673" s="85">
        <v>6.45</v>
      </c>
      <c r="H673" s="81">
        <f t="shared" si="498"/>
        <v>15564</v>
      </c>
      <c r="I673" s="81">
        <f t="shared" si="499"/>
        <v>15480</v>
      </c>
      <c r="J673" s="83">
        <f t="shared" si="505"/>
        <v>0</v>
      </c>
      <c r="K673" s="80">
        <f t="shared" si="506"/>
        <v>0</v>
      </c>
      <c r="L673" s="84">
        <f t="shared" si="507"/>
        <v>-0.005397070161912105</v>
      </c>
      <c r="M673" s="67">
        <f t="shared" si="508"/>
        <v>-84</v>
      </c>
      <c r="V673" s="1">
        <v>42529</v>
      </c>
      <c r="W673" s="46">
        <v>-84</v>
      </c>
      <c r="X673" s="46">
        <f t="shared" si="509"/>
        <v>36365.483371000024</v>
      </c>
    </row>
    <row r="674" spans="1:24" ht="12.75">
      <c r="A674" s="1">
        <v>42530</v>
      </c>
      <c r="B674" s="69" t="s">
        <v>114</v>
      </c>
      <c r="C674" s="79" t="s">
        <v>42</v>
      </c>
      <c r="D674" s="80">
        <v>54444</v>
      </c>
      <c r="E674" s="90">
        <v>0.861462</v>
      </c>
      <c r="F674" s="82">
        <v>42530</v>
      </c>
      <c r="G674" s="85">
        <v>0.861</v>
      </c>
      <c r="H674" s="81">
        <f t="shared" si="498"/>
        <v>46901.437128</v>
      </c>
      <c r="I674" s="81">
        <f t="shared" si="499"/>
        <v>46876.284</v>
      </c>
      <c r="J674" s="83">
        <f t="shared" si="505"/>
        <v>0</v>
      </c>
      <c r="K674" s="80">
        <f t="shared" si="506"/>
        <v>0</v>
      </c>
      <c r="L674" s="84">
        <f t="shared" si="507"/>
        <v>-0.0005362975964116411</v>
      </c>
      <c r="M674" s="67">
        <f t="shared" si="508"/>
        <v>-25.153127999998105</v>
      </c>
      <c r="V674" s="1">
        <v>42530</v>
      </c>
      <c r="W674" s="46">
        <v>-25.153127999998105</v>
      </c>
      <c r="X674" s="46">
        <f t="shared" si="509"/>
        <v>36340.330243000026</v>
      </c>
    </row>
    <row r="675" spans="1:24" ht="12.75">
      <c r="A675" s="1">
        <v>42531</v>
      </c>
      <c r="B675" s="69" t="s">
        <v>39</v>
      </c>
      <c r="C675" s="79" t="s">
        <v>42</v>
      </c>
      <c r="D675" s="80">
        <v>89999</v>
      </c>
      <c r="E675" s="85">
        <v>0.3889</v>
      </c>
      <c r="F675" s="82">
        <v>42531</v>
      </c>
      <c r="G675" s="86">
        <v>0.385</v>
      </c>
      <c r="H675" s="81">
        <f t="shared" si="498"/>
        <v>35000.6111</v>
      </c>
      <c r="I675" s="81">
        <f t="shared" si="499"/>
        <v>34649.615</v>
      </c>
      <c r="J675" s="83">
        <f t="shared" si="505"/>
        <v>0</v>
      </c>
      <c r="K675" s="80">
        <f t="shared" si="506"/>
        <v>0</v>
      </c>
      <c r="L675" s="84">
        <f t="shared" si="507"/>
        <v>-0.01002828490614565</v>
      </c>
      <c r="M675" s="67">
        <f t="shared" si="508"/>
        <v>-350.99610000000393</v>
      </c>
      <c r="V675" s="1">
        <v>42531</v>
      </c>
      <c r="W675" s="46">
        <v>-350.99610000000393</v>
      </c>
      <c r="X675" s="46">
        <f t="shared" si="509"/>
        <v>35989.33414300002</v>
      </c>
    </row>
    <row r="676" spans="1:24" ht="12.75">
      <c r="A676" s="1">
        <v>42534</v>
      </c>
      <c r="B676" s="69" t="s">
        <v>121</v>
      </c>
      <c r="C676" s="79" t="s">
        <v>42</v>
      </c>
      <c r="D676" s="80">
        <v>1999</v>
      </c>
      <c r="E676" s="86">
        <v>12.5444</v>
      </c>
      <c r="F676" s="82">
        <v>42534</v>
      </c>
      <c r="G676" s="88">
        <v>12.4</v>
      </c>
      <c r="H676" s="81">
        <f t="shared" si="498"/>
        <v>25076.2556</v>
      </c>
      <c r="I676" s="81">
        <f t="shared" si="499"/>
        <v>24787.600000000002</v>
      </c>
      <c r="J676" s="83">
        <f t="shared" si="505"/>
        <v>0</v>
      </c>
      <c r="K676" s="80">
        <f t="shared" si="506"/>
        <v>0</v>
      </c>
      <c r="L676" s="84">
        <f t="shared" si="507"/>
        <v>-0.01151111252829941</v>
      </c>
      <c r="M676" s="67">
        <f t="shared" si="508"/>
        <v>-288.65559999999823</v>
      </c>
      <c r="V676" s="1">
        <v>42534</v>
      </c>
      <c r="W676" s="46">
        <v>-288.65559999999823</v>
      </c>
      <c r="X676" s="46">
        <f t="shared" si="509"/>
        <v>35700.67854300002</v>
      </c>
    </row>
    <row r="677" spans="1:24" ht="12.75">
      <c r="A677" s="1">
        <v>42535</v>
      </c>
      <c r="B677" s="69" t="s">
        <v>105</v>
      </c>
      <c r="C677" s="79" t="s">
        <v>46</v>
      </c>
      <c r="D677" s="80">
        <v>1111</v>
      </c>
      <c r="E677" s="85">
        <v>22.23802</v>
      </c>
      <c r="F677" s="82">
        <v>42535</v>
      </c>
      <c r="G677" s="81">
        <v>21.65</v>
      </c>
      <c r="H677" s="81">
        <f t="shared" si="498"/>
        <v>24706.44022</v>
      </c>
      <c r="I677" s="81">
        <f t="shared" si="499"/>
        <v>24053.149999999998</v>
      </c>
      <c r="J677" s="83">
        <f t="shared" si="505"/>
        <v>0</v>
      </c>
      <c r="K677" s="80">
        <f t="shared" si="506"/>
        <v>0</v>
      </c>
      <c r="L677" s="84">
        <f t="shared" si="507"/>
        <v>0.026442102309468304</v>
      </c>
      <c r="M677" s="67">
        <f t="shared" si="508"/>
        <v>653.2902200000026</v>
      </c>
      <c r="V677" s="1">
        <v>42535</v>
      </c>
      <c r="W677" s="46">
        <v>653.2902200000026</v>
      </c>
      <c r="X677" s="46">
        <f t="shared" si="509"/>
        <v>36353.968763000026</v>
      </c>
    </row>
    <row r="678" spans="1:24" ht="12.75">
      <c r="A678" s="1">
        <v>42536</v>
      </c>
      <c r="B678" s="69" t="s">
        <v>117</v>
      </c>
      <c r="C678" s="79" t="s">
        <v>42</v>
      </c>
      <c r="D678" s="80">
        <v>935</v>
      </c>
      <c r="E678" s="86">
        <v>18.575</v>
      </c>
      <c r="F678" s="82">
        <v>42536</v>
      </c>
      <c r="G678" s="81">
        <v>18.82</v>
      </c>
      <c r="H678" s="81">
        <f t="shared" si="498"/>
        <v>17367.625</v>
      </c>
      <c r="I678" s="81">
        <f t="shared" si="499"/>
        <v>17596.7</v>
      </c>
      <c r="J678" s="83">
        <f t="shared" si="505"/>
        <v>0</v>
      </c>
      <c r="K678" s="80">
        <f t="shared" si="506"/>
        <v>0</v>
      </c>
      <c r="L678" s="84">
        <f t="shared" si="507"/>
        <v>0.01318977119784661</v>
      </c>
      <c r="M678" s="67">
        <f t="shared" si="508"/>
        <v>229.07500000000073</v>
      </c>
      <c r="V678" s="1">
        <v>42536</v>
      </c>
      <c r="W678" s="46">
        <v>229.07500000000073</v>
      </c>
      <c r="X678" s="46">
        <f t="shared" si="509"/>
        <v>36583.04376300002</v>
      </c>
    </row>
    <row r="679" spans="1:24" ht="12.75">
      <c r="A679" s="1">
        <v>42537</v>
      </c>
      <c r="B679" s="69" t="s">
        <v>45</v>
      </c>
      <c r="C679" s="79" t="s">
        <v>42</v>
      </c>
      <c r="D679" s="80">
        <v>5888</v>
      </c>
      <c r="E679" s="85">
        <v>2.5685</v>
      </c>
      <c r="F679" s="82">
        <v>42537</v>
      </c>
      <c r="G679" s="81">
        <v>2.5222</v>
      </c>
      <c r="H679" s="81">
        <f t="shared" si="498"/>
        <v>15123.328</v>
      </c>
      <c r="I679" s="81">
        <f t="shared" si="499"/>
        <v>14850.713600000001</v>
      </c>
      <c r="J679" s="83">
        <f t="shared" si="505"/>
        <v>0</v>
      </c>
      <c r="K679" s="80">
        <f t="shared" si="506"/>
        <v>0</v>
      </c>
      <c r="L679" s="84">
        <f t="shared" si="507"/>
        <v>-0.018026085263772536</v>
      </c>
      <c r="M679" s="67">
        <f t="shared" si="508"/>
        <v>-272.61439999999857</v>
      </c>
      <c r="V679" s="1">
        <v>42537</v>
      </c>
      <c r="W679" s="46">
        <v>-272.61439999999857</v>
      </c>
      <c r="X679" s="46">
        <f t="shared" si="509"/>
        <v>36310.429363000025</v>
      </c>
    </row>
    <row r="680" spans="1:24" ht="12.75">
      <c r="A680" s="1">
        <v>42538</v>
      </c>
      <c r="B680" s="69" t="s">
        <v>53</v>
      </c>
      <c r="C680" s="79" t="s">
        <v>46</v>
      </c>
      <c r="D680" s="80">
        <v>6666</v>
      </c>
      <c r="E680" s="85">
        <v>2.732</v>
      </c>
      <c r="F680" s="82">
        <v>42538</v>
      </c>
      <c r="G680" s="85">
        <v>2.776</v>
      </c>
      <c r="H680" s="81">
        <f t="shared" si="498"/>
        <v>18211.512000000002</v>
      </c>
      <c r="I680" s="81">
        <f t="shared" si="499"/>
        <v>18504.816</v>
      </c>
      <c r="J680" s="83">
        <f t="shared" si="505"/>
        <v>0</v>
      </c>
      <c r="K680" s="80">
        <f t="shared" si="506"/>
        <v>0</v>
      </c>
      <c r="L680" s="84">
        <f t="shared" si="507"/>
        <v>-0.016105417276720154</v>
      </c>
      <c r="M680" s="67">
        <f t="shared" si="508"/>
        <v>-293.30399999999645</v>
      </c>
      <c r="V680" s="1">
        <v>42538</v>
      </c>
      <c r="W680" s="46">
        <v>-293.30399999999645</v>
      </c>
      <c r="X680" s="46">
        <f t="shared" si="509"/>
        <v>36017.12536300003</v>
      </c>
    </row>
    <row r="681" spans="1:24" ht="12.75">
      <c r="A681" s="1">
        <v>42541</v>
      </c>
      <c r="B681" s="69" t="s">
        <v>53</v>
      </c>
      <c r="C681" s="79" t="s">
        <v>46</v>
      </c>
      <c r="D681" s="80">
        <v>4555</v>
      </c>
      <c r="E681" s="86">
        <v>3.034</v>
      </c>
      <c r="F681" s="82">
        <v>42541</v>
      </c>
      <c r="G681" s="85">
        <v>2.842</v>
      </c>
      <c r="H681" s="81">
        <f t="shared" si="498"/>
        <v>13819.869999999999</v>
      </c>
      <c r="I681" s="81">
        <f t="shared" si="499"/>
        <v>12945.31</v>
      </c>
      <c r="J681" s="83">
        <f t="shared" si="505"/>
        <v>0</v>
      </c>
      <c r="K681" s="80">
        <f t="shared" si="506"/>
        <v>0</v>
      </c>
      <c r="L681" s="84">
        <f t="shared" si="507"/>
        <v>0.06328279499011204</v>
      </c>
      <c r="M681" s="67">
        <f t="shared" si="508"/>
        <v>874.5599999999996</v>
      </c>
      <c r="V681" s="1">
        <v>42541</v>
      </c>
      <c r="W681" s="46">
        <v>874.5599999999995</v>
      </c>
      <c r="X681" s="46">
        <f t="shared" si="509"/>
        <v>36891.685363000026</v>
      </c>
    </row>
    <row r="682" spans="1:24" ht="12.75">
      <c r="A682" s="1">
        <v>42542</v>
      </c>
      <c r="B682" s="69" t="s">
        <v>114</v>
      </c>
      <c r="C682" s="79" t="s">
        <v>46</v>
      </c>
      <c r="D682" s="80">
        <v>26999</v>
      </c>
      <c r="E682" s="86">
        <v>0.791</v>
      </c>
      <c r="F682" s="82">
        <v>42542</v>
      </c>
      <c r="G682" s="85">
        <v>0.802</v>
      </c>
      <c r="H682" s="81">
        <f t="shared" si="498"/>
        <v>21356.209000000003</v>
      </c>
      <c r="I682" s="81">
        <f t="shared" si="499"/>
        <v>21653.198</v>
      </c>
      <c r="J682" s="83">
        <f t="shared" si="505"/>
        <v>0</v>
      </c>
      <c r="K682" s="80">
        <f t="shared" si="506"/>
        <v>0</v>
      </c>
      <c r="L682" s="84">
        <f t="shared" si="507"/>
        <v>-0.013906447534766012</v>
      </c>
      <c r="M682" s="67">
        <f t="shared" si="508"/>
        <v>-296.98899999999776</v>
      </c>
      <c r="V682" s="1">
        <v>42542</v>
      </c>
      <c r="W682" s="46">
        <v>-296.98899999999776</v>
      </c>
      <c r="X682" s="46">
        <f t="shared" si="509"/>
        <v>36594.696363000025</v>
      </c>
    </row>
    <row r="683" spans="1:24" ht="12.75">
      <c r="A683" s="1">
        <v>42543</v>
      </c>
      <c r="B683" s="69" t="s">
        <v>115</v>
      </c>
      <c r="C683" s="79" t="s">
        <v>42</v>
      </c>
      <c r="D683" s="80">
        <v>35555</v>
      </c>
      <c r="E683" s="85">
        <v>0.5165</v>
      </c>
      <c r="F683" s="82">
        <v>42543</v>
      </c>
      <c r="G683" s="85">
        <v>0.53</v>
      </c>
      <c r="H683" s="81">
        <f t="shared" si="498"/>
        <v>18364.157499999998</v>
      </c>
      <c r="I683" s="81">
        <f t="shared" si="499"/>
        <v>18844.15</v>
      </c>
      <c r="J683" s="83">
        <f t="shared" si="505"/>
        <v>0</v>
      </c>
      <c r="K683" s="80">
        <f t="shared" si="506"/>
        <v>0</v>
      </c>
      <c r="L683" s="84">
        <f t="shared" si="507"/>
        <v>0.026137463697967305</v>
      </c>
      <c r="M683" s="67">
        <f t="shared" si="508"/>
        <v>479.99250000000393</v>
      </c>
      <c r="V683" s="1">
        <v>42543</v>
      </c>
      <c r="W683" s="46">
        <v>479.99250000000393</v>
      </c>
      <c r="X683" s="46">
        <f t="shared" si="509"/>
        <v>37074.68886300003</v>
      </c>
    </row>
    <row r="684" spans="1:24" ht="12.75">
      <c r="A684" s="1">
        <v>42544</v>
      </c>
      <c r="B684" s="69" t="s">
        <v>122</v>
      </c>
      <c r="C684" s="79" t="s">
        <v>42</v>
      </c>
      <c r="D684" s="80">
        <v>3000</v>
      </c>
      <c r="E684" s="85">
        <v>6.51</v>
      </c>
      <c r="F684" s="82">
        <v>42544</v>
      </c>
      <c r="G684" s="85">
        <v>6.68</v>
      </c>
      <c r="H684" s="81">
        <f t="shared" si="498"/>
        <v>19530</v>
      </c>
      <c r="I684" s="81">
        <f t="shared" si="499"/>
        <v>20040</v>
      </c>
      <c r="J684" s="83">
        <f t="shared" si="505"/>
        <v>0</v>
      </c>
      <c r="K684" s="80">
        <f t="shared" si="506"/>
        <v>0</v>
      </c>
      <c r="L684" s="84">
        <f t="shared" si="507"/>
        <v>0.026113671274961597</v>
      </c>
      <c r="M684" s="67">
        <f t="shared" si="508"/>
        <v>510</v>
      </c>
      <c r="V684" s="1">
        <v>42544</v>
      </c>
      <c r="W684" s="46">
        <v>510</v>
      </c>
      <c r="X684" s="46">
        <f t="shared" si="509"/>
        <v>37584.68886300003</v>
      </c>
    </row>
    <row r="685" spans="1:24" ht="12.75">
      <c r="A685" s="1">
        <v>42545</v>
      </c>
      <c r="B685" s="69" t="s">
        <v>56</v>
      </c>
      <c r="C685" s="79" t="s">
        <v>42</v>
      </c>
      <c r="D685" s="80">
        <v>722</v>
      </c>
      <c r="E685" s="81">
        <v>11.31</v>
      </c>
      <c r="F685" s="82">
        <v>42545</v>
      </c>
      <c r="G685" s="85">
        <v>11.01</v>
      </c>
      <c r="H685" s="81">
        <f t="shared" si="498"/>
        <v>8165.820000000001</v>
      </c>
      <c r="I685" s="81">
        <f t="shared" si="499"/>
        <v>7949.22</v>
      </c>
      <c r="J685" s="83">
        <f t="shared" si="505"/>
        <v>0</v>
      </c>
      <c r="K685" s="80">
        <f t="shared" si="506"/>
        <v>0</v>
      </c>
      <c r="L685" s="84">
        <f t="shared" si="507"/>
        <v>-0.026525198938992085</v>
      </c>
      <c r="M685" s="67">
        <f t="shared" si="508"/>
        <v>-216.60000000000036</v>
      </c>
      <c r="V685" s="1">
        <v>42545</v>
      </c>
      <c r="W685" s="46">
        <v>-216.60000000000036</v>
      </c>
      <c r="X685" s="46">
        <f t="shared" si="509"/>
        <v>37368.08886300003</v>
      </c>
    </row>
    <row r="686" spans="1:24" ht="12.75">
      <c r="A686" s="1">
        <v>42548</v>
      </c>
      <c r="B686" s="69" t="s">
        <v>115</v>
      </c>
      <c r="C686" s="79" t="s">
        <v>42</v>
      </c>
      <c r="D686" s="80">
        <v>35555</v>
      </c>
      <c r="E686" s="85">
        <v>0.464821</v>
      </c>
      <c r="F686" s="82">
        <v>42548</v>
      </c>
      <c r="G686" s="85">
        <v>0.4552</v>
      </c>
      <c r="H686" s="81">
        <f t="shared" si="498"/>
        <v>16526.710655</v>
      </c>
      <c r="I686" s="81">
        <f t="shared" si="499"/>
        <v>16184.636</v>
      </c>
      <c r="J686" s="83">
        <f t="shared" si="505"/>
        <v>0</v>
      </c>
      <c r="K686" s="80">
        <f t="shared" si="506"/>
        <v>0</v>
      </c>
      <c r="L686" s="84">
        <f t="shared" si="507"/>
        <v>-0.020698290309602962</v>
      </c>
      <c r="M686" s="67">
        <f t="shared" si="508"/>
        <v>-342.07465499999853</v>
      </c>
      <c r="V686" s="1">
        <v>42548</v>
      </c>
      <c r="W686" s="46">
        <v>-342.07465499999853</v>
      </c>
      <c r="X686" s="46">
        <f t="shared" si="509"/>
        <v>37026.01420800004</v>
      </c>
    </row>
    <row r="687" spans="1:24" ht="12.75">
      <c r="A687" s="1">
        <v>42549</v>
      </c>
      <c r="B687" s="69" t="s">
        <v>89</v>
      </c>
      <c r="C687" s="79" t="s">
        <v>46</v>
      </c>
      <c r="D687" s="80">
        <v>27500</v>
      </c>
      <c r="E687" s="85">
        <v>0.3675</v>
      </c>
      <c r="F687" s="82">
        <v>42549</v>
      </c>
      <c r="G687" s="85">
        <v>0.3782</v>
      </c>
      <c r="H687" s="81">
        <f t="shared" si="498"/>
        <v>10106.25</v>
      </c>
      <c r="I687" s="81">
        <f t="shared" si="499"/>
        <v>10400.5</v>
      </c>
      <c r="J687" s="83">
        <f t="shared" si="505"/>
        <v>0</v>
      </c>
      <c r="K687" s="80">
        <f t="shared" si="506"/>
        <v>0</v>
      </c>
      <c r="L687" s="84">
        <f t="shared" si="507"/>
        <v>-0.0291156462585034</v>
      </c>
      <c r="M687" s="67">
        <f t="shared" si="508"/>
        <v>-294.25</v>
      </c>
      <c r="V687" s="1">
        <v>42549</v>
      </c>
      <c r="W687" s="46">
        <v>-294.25</v>
      </c>
      <c r="X687" s="46">
        <f t="shared" si="509"/>
        <v>36731.76420800004</v>
      </c>
    </row>
    <row r="688" spans="1:24" ht="12.75">
      <c r="A688" s="1">
        <v>42550</v>
      </c>
      <c r="B688" s="69" t="s">
        <v>123</v>
      </c>
      <c r="C688" s="79" t="s">
        <v>42</v>
      </c>
      <c r="D688" s="80">
        <v>29000</v>
      </c>
      <c r="E688" s="85">
        <v>0.726</v>
      </c>
      <c r="F688" s="82">
        <v>42550</v>
      </c>
      <c r="G688" s="85">
        <v>0.7278</v>
      </c>
      <c r="H688" s="81">
        <f t="shared" si="498"/>
        <v>21054</v>
      </c>
      <c r="I688" s="81">
        <f t="shared" si="499"/>
        <v>21106.2</v>
      </c>
      <c r="J688" s="83">
        <f t="shared" si="505"/>
        <v>0</v>
      </c>
      <c r="K688" s="80">
        <f t="shared" si="506"/>
        <v>0</v>
      </c>
      <c r="L688" s="84">
        <f t="shared" si="507"/>
        <v>0.002479338842975241</v>
      </c>
      <c r="M688" s="67">
        <f t="shared" si="508"/>
        <v>52.20000000000073</v>
      </c>
      <c r="V688" s="1">
        <v>42550</v>
      </c>
      <c r="W688" s="46">
        <v>52.20000000000073</v>
      </c>
      <c r="X688" s="46">
        <f t="shared" si="509"/>
        <v>36783.964208000034</v>
      </c>
    </row>
    <row r="689" spans="1:24" ht="12.75">
      <c r="A689" s="1">
        <v>42551</v>
      </c>
      <c r="B689" s="69" t="s">
        <v>115</v>
      </c>
      <c r="C689" s="79" t="s">
        <v>42</v>
      </c>
      <c r="D689" s="80">
        <v>74444</v>
      </c>
      <c r="E689" s="85">
        <v>0.372</v>
      </c>
      <c r="F689" s="82">
        <v>42551</v>
      </c>
      <c r="G689" s="85">
        <v>0.367</v>
      </c>
      <c r="H689" s="81">
        <f t="shared" si="498"/>
        <v>27693.168</v>
      </c>
      <c r="I689" s="81">
        <f t="shared" si="499"/>
        <v>27320.948</v>
      </c>
      <c r="J689" s="83">
        <f aca="true" t="shared" si="510" ref="J689:J694">IF(F689&gt;0,F689-A689,0)</f>
        <v>0</v>
      </c>
      <c r="K689" s="80">
        <f aca="true" t="shared" si="511" ref="K689:K694">H689*J689</f>
        <v>0</v>
      </c>
      <c r="L689" s="84">
        <f t="shared" si="507"/>
        <v>-0.013440860215053805</v>
      </c>
      <c r="M689" s="67">
        <f t="shared" si="508"/>
        <v>-372.22000000000116</v>
      </c>
      <c r="V689" s="1">
        <v>42551</v>
      </c>
      <c r="W689" s="46">
        <v>-372.22000000000116</v>
      </c>
      <c r="X689" s="46">
        <f t="shared" si="509"/>
        <v>36411.74420800003</v>
      </c>
    </row>
    <row r="690" spans="1:24" ht="12.75">
      <c r="A690" s="1">
        <v>42552</v>
      </c>
      <c r="B690" s="69" t="s">
        <v>124</v>
      </c>
      <c r="C690" s="79" t="s">
        <v>42</v>
      </c>
      <c r="D690" s="80">
        <v>4600</v>
      </c>
      <c r="E690" s="85">
        <v>5.585</v>
      </c>
      <c r="F690" s="82">
        <v>42552</v>
      </c>
      <c r="G690" s="85">
        <v>5.52</v>
      </c>
      <c r="H690" s="81">
        <f t="shared" si="498"/>
        <v>25691</v>
      </c>
      <c r="I690" s="81">
        <f t="shared" si="499"/>
        <v>25391.999999999996</v>
      </c>
      <c r="J690" s="83">
        <f t="shared" si="510"/>
        <v>0</v>
      </c>
      <c r="K690" s="80">
        <f t="shared" si="511"/>
        <v>0</v>
      </c>
      <c r="L690" s="84">
        <f t="shared" si="507"/>
        <v>-0.011638316920322434</v>
      </c>
      <c r="M690" s="67">
        <f t="shared" si="508"/>
        <v>-299.00000000000364</v>
      </c>
      <c r="V690" s="1">
        <v>42552</v>
      </c>
      <c r="W690" s="46">
        <v>-299.00000000000364</v>
      </c>
      <c r="X690" s="46">
        <f t="shared" si="509"/>
        <v>36112.74420800003</v>
      </c>
    </row>
    <row r="691" spans="1:24" ht="12.75">
      <c r="A691" s="1">
        <v>42555</v>
      </c>
      <c r="B691" s="69" t="s">
        <v>65</v>
      </c>
      <c r="C691" s="79" t="s">
        <v>42</v>
      </c>
      <c r="D691" s="80">
        <v>3333</v>
      </c>
      <c r="E691" s="81">
        <v>9.09</v>
      </c>
      <c r="F691" s="82">
        <v>42555</v>
      </c>
      <c r="G691" s="81">
        <v>9.09</v>
      </c>
      <c r="H691" s="81">
        <f t="shared" si="498"/>
        <v>30296.97</v>
      </c>
      <c r="I691" s="81">
        <f t="shared" si="499"/>
        <v>30296.97</v>
      </c>
      <c r="J691" s="83">
        <f t="shared" si="510"/>
        <v>0</v>
      </c>
      <c r="K691" s="80">
        <f t="shared" si="511"/>
        <v>0</v>
      </c>
      <c r="L691" s="84">
        <f aca="true" t="shared" si="512" ref="L691:L703">IF(F691&gt;0,IF(LEFT(UPPER(C691))="S",(H691-I691)/H691,(I691-H691)/H691),0)</f>
        <v>0</v>
      </c>
      <c r="M691" s="67">
        <f aca="true" t="shared" si="513" ref="M691:M703">(H691*L691)</f>
        <v>0</v>
      </c>
      <c r="V691" s="1">
        <v>42555</v>
      </c>
      <c r="W691" s="46">
        <v>0</v>
      </c>
      <c r="X691" s="46">
        <f t="shared" si="509"/>
        <v>36112.74420800003</v>
      </c>
    </row>
    <row r="692" spans="1:24" ht="12.75">
      <c r="A692" s="1">
        <v>42556</v>
      </c>
      <c r="B692" s="69" t="s">
        <v>114</v>
      </c>
      <c r="C692" s="79" t="s">
        <v>42</v>
      </c>
      <c r="D692" s="80">
        <v>27000</v>
      </c>
      <c r="E692" s="85">
        <v>0.744</v>
      </c>
      <c r="F692" s="82">
        <v>42556</v>
      </c>
      <c r="G692" s="85">
        <v>0.7393</v>
      </c>
      <c r="H692" s="81">
        <f t="shared" si="498"/>
        <v>20088</v>
      </c>
      <c r="I692" s="81">
        <f t="shared" si="499"/>
        <v>19961.1</v>
      </c>
      <c r="J692" s="83">
        <f t="shared" si="510"/>
        <v>0</v>
      </c>
      <c r="K692" s="80">
        <f t="shared" si="511"/>
        <v>0</v>
      </c>
      <c r="L692" s="84">
        <f t="shared" si="512"/>
        <v>-0.006317204301075342</v>
      </c>
      <c r="M692" s="67">
        <f t="shared" si="513"/>
        <v>-126.90000000000147</v>
      </c>
      <c r="V692" s="1">
        <v>42556</v>
      </c>
      <c r="W692" s="46">
        <v>-126.90000000000146</v>
      </c>
      <c r="X692" s="46">
        <f t="shared" si="509"/>
        <v>35985.84420800003</v>
      </c>
    </row>
    <row r="693" spans="1:24" ht="12.75">
      <c r="A693" s="1">
        <v>42558</v>
      </c>
      <c r="B693" s="69" t="s">
        <v>114</v>
      </c>
      <c r="C693" s="79" t="s">
        <v>42</v>
      </c>
      <c r="D693" s="80">
        <v>29999</v>
      </c>
      <c r="E693" s="85">
        <v>0.672</v>
      </c>
      <c r="F693" s="82">
        <v>42558</v>
      </c>
      <c r="G693" s="85">
        <v>0.6605</v>
      </c>
      <c r="H693" s="81">
        <f t="shared" si="498"/>
        <v>20159.328</v>
      </c>
      <c r="I693" s="81">
        <f t="shared" si="499"/>
        <v>19814.3395</v>
      </c>
      <c r="J693" s="83">
        <f t="shared" si="510"/>
        <v>0</v>
      </c>
      <c r="K693" s="80">
        <f t="shared" si="511"/>
        <v>0</v>
      </c>
      <c r="L693" s="84">
        <f t="shared" si="512"/>
        <v>-0.017113095238095392</v>
      </c>
      <c r="M693" s="67">
        <f t="shared" si="513"/>
        <v>-344.9885000000031</v>
      </c>
      <c r="V693" s="1">
        <v>42558</v>
      </c>
      <c r="W693" s="46">
        <v>-344.9885000000031</v>
      </c>
      <c r="X693" s="46">
        <f t="shared" si="509"/>
        <v>35640.85570800003</v>
      </c>
    </row>
    <row r="694" spans="1:24" ht="12.75">
      <c r="A694" s="1">
        <v>42559</v>
      </c>
      <c r="B694" s="69" t="s">
        <v>89</v>
      </c>
      <c r="C694" s="79" t="s">
        <v>46</v>
      </c>
      <c r="D694" s="80">
        <v>38888</v>
      </c>
      <c r="E694" s="85">
        <v>0.3472</v>
      </c>
      <c r="F694" s="82">
        <v>42559</v>
      </c>
      <c r="G694" s="85">
        <v>0.3546</v>
      </c>
      <c r="H694" s="81">
        <f t="shared" si="498"/>
        <v>13501.9136</v>
      </c>
      <c r="I694" s="81">
        <f t="shared" si="499"/>
        <v>13789.6848</v>
      </c>
      <c r="J694" s="83">
        <f t="shared" si="510"/>
        <v>0</v>
      </c>
      <c r="K694" s="80">
        <f t="shared" si="511"/>
        <v>0</v>
      </c>
      <c r="L694" s="84">
        <f t="shared" si="512"/>
        <v>-0.021313364055299617</v>
      </c>
      <c r="M694" s="67">
        <f t="shared" si="513"/>
        <v>-287.77120000000104</v>
      </c>
      <c r="V694" s="1">
        <v>42559</v>
      </c>
      <c r="W694" s="46">
        <v>-287.77120000000104</v>
      </c>
      <c r="X694" s="46">
        <f t="shared" si="509"/>
        <v>35353.08450800003</v>
      </c>
    </row>
    <row r="695" spans="1:24" ht="12.75">
      <c r="A695" s="1">
        <v>42562</v>
      </c>
      <c r="B695" s="69" t="s">
        <v>39</v>
      </c>
      <c r="C695" s="79" t="s">
        <v>42</v>
      </c>
      <c r="D695" s="80">
        <v>44444</v>
      </c>
      <c r="E695" s="85">
        <v>0.3889</v>
      </c>
      <c r="F695" s="82">
        <v>42562</v>
      </c>
      <c r="G695" s="85">
        <v>0.3807</v>
      </c>
      <c r="H695" s="81">
        <f t="shared" si="498"/>
        <v>17284.2716</v>
      </c>
      <c r="I695" s="81">
        <f t="shared" si="499"/>
        <v>16919.8308</v>
      </c>
      <c r="J695" s="83">
        <f aca="true" t="shared" si="514" ref="J695:J700">IF(F695&gt;0,F695-A695,0)</f>
        <v>0</v>
      </c>
      <c r="K695" s="80">
        <f aca="true" t="shared" si="515" ref="K695:K700">H695*J695</f>
        <v>0</v>
      </c>
      <c r="L695" s="84">
        <f t="shared" si="512"/>
        <v>-0.02108511185394705</v>
      </c>
      <c r="M695" s="67">
        <f t="shared" si="513"/>
        <v>-364.4408000000003</v>
      </c>
      <c r="V695" s="1">
        <v>42562</v>
      </c>
      <c r="W695" s="46">
        <v>-364.4408000000003</v>
      </c>
      <c r="X695" s="46">
        <f t="shared" si="509"/>
        <v>34988.64370800003</v>
      </c>
    </row>
    <row r="696" spans="1:24" ht="12.75">
      <c r="A696" s="1">
        <v>42563</v>
      </c>
      <c r="B696" s="69" t="s">
        <v>121</v>
      </c>
      <c r="C696" s="79" t="s">
        <v>46</v>
      </c>
      <c r="D696" s="80">
        <v>2111</v>
      </c>
      <c r="E696" s="85">
        <v>12.85</v>
      </c>
      <c r="F696" s="82">
        <v>42563</v>
      </c>
      <c r="G696" s="85">
        <v>12.99</v>
      </c>
      <c r="H696" s="81">
        <f t="shared" si="498"/>
        <v>27126.35</v>
      </c>
      <c r="I696" s="81">
        <f t="shared" si="499"/>
        <v>27421.89</v>
      </c>
      <c r="J696" s="83">
        <f t="shared" si="514"/>
        <v>0</v>
      </c>
      <c r="K696" s="80">
        <f t="shared" si="515"/>
        <v>0</v>
      </c>
      <c r="L696" s="84">
        <f t="shared" si="512"/>
        <v>-0.010894941634241278</v>
      </c>
      <c r="M696" s="67">
        <f t="shared" si="513"/>
        <v>-295.5400000000009</v>
      </c>
      <c r="V696" s="1">
        <v>42563</v>
      </c>
      <c r="W696" s="46">
        <v>-295.5400000000009</v>
      </c>
      <c r="X696" s="46">
        <f t="shared" si="509"/>
        <v>34693.10370800003</v>
      </c>
    </row>
    <row r="697" spans="1:24" ht="12.75">
      <c r="A697" s="1">
        <v>42564</v>
      </c>
      <c r="B697" s="69" t="s">
        <v>81</v>
      </c>
      <c r="C697" s="79" t="s">
        <v>46</v>
      </c>
      <c r="D697" s="80">
        <v>6800</v>
      </c>
      <c r="E697" s="85">
        <v>2.166</v>
      </c>
      <c r="F697" s="82">
        <v>42564</v>
      </c>
      <c r="G697" s="85">
        <v>2.02</v>
      </c>
      <c r="H697" s="81">
        <f t="shared" si="498"/>
        <v>14728.8</v>
      </c>
      <c r="I697" s="81">
        <f t="shared" si="499"/>
        <v>13736</v>
      </c>
      <c r="J697" s="83">
        <f t="shared" si="514"/>
        <v>0</v>
      </c>
      <c r="K697" s="80">
        <f t="shared" si="515"/>
        <v>0</v>
      </c>
      <c r="L697" s="84">
        <f t="shared" si="512"/>
        <v>0.0674053554939981</v>
      </c>
      <c r="M697" s="67">
        <f t="shared" si="513"/>
        <v>992.7999999999993</v>
      </c>
      <c r="V697" s="1">
        <v>42564</v>
      </c>
      <c r="W697" s="46">
        <v>992.7999999999993</v>
      </c>
      <c r="X697" s="46">
        <f aca="true" t="shared" si="516" ref="X697:X832">(X696+W697)</f>
        <v>35685.90370800003</v>
      </c>
    </row>
    <row r="698" spans="1:24" ht="12.75">
      <c r="A698" s="1">
        <v>42565</v>
      </c>
      <c r="B698" s="69" t="s">
        <v>81</v>
      </c>
      <c r="C698" s="79" t="s">
        <v>42</v>
      </c>
      <c r="D698" s="80">
        <v>6500</v>
      </c>
      <c r="E698" s="86">
        <v>2.118</v>
      </c>
      <c r="F698" s="82">
        <v>42565</v>
      </c>
      <c r="G698" s="85">
        <v>2.154</v>
      </c>
      <c r="H698" s="81">
        <f t="shared" si="498"/>
        <v>13767</v>
      </c>
      <c r="I698" s="81">
        <f t="shared" si="499"/>
        <v>14001</v>
      </c>
      <c r="J698" s="83">
        <f t="shared" si="514"/>
        <v>0</v>
      </c>
      <c r="K698" s="80">
        <f t="shared" si="515"/>
        <v>0</v>
      </c>
      <c r="L698" s="84">
        <f t="shared" si="512"/>
        <v>0.0169971671388102</v>
      </c>
      <c r="M698" s="67">
        <f t="shared" si="513"/>
        <v>234.00000000000003</v>
      </c>
      <c r="V698" s="1">
        <v>42565</v>
      </c>
      <c r="W698" s="46">
        <v>234</v>
      </c>
      <c r="X698" s="46">
        <f t="shared" si="516"/>
        <v>35919.90370800003</v>
      </c>
    </row>
    <row r="699" spans="1:24" ht="12.75">
      <c r="A699" s="1">
        <v>42566</v>
      </c>
      <c r="B699" s="69" t="s">
        <v>61</v>
      </c>
      <c r="C699" s="79" t="s">
        <v>46</v>
      </c>
      <c r="D699" s="80">
        <v>477</v>
      </c>
      <c r="E699" s="85">
        <v>44.42</v>
      </c>
      <c r="F699" s="82">
        <v>42566</v>
      </c>
      <c r="G699" s="81">
        <v>45.05</v>
      </c>
      <c r="H699" s="81">
        <f t="shared" si="498"/>
        <v>21188.34</v>
      </c>
      <c r="I699" s="81">
        <f t="shared" si="499"/>
        <v>21488.85</v>
      </c>
      <c r="J699" s="83">
        <f t="shared" si="514"/>
        <v>0</v>
      </c>
      <c r="K699" s="80">
        <f t="shared" si="515"/>
        <v>0</v>
      </c>
      <c r="L699" s="84">
        <f t="shared" si="512"/>
        <v>-0.014182800540297087</v>
      </c>
      <c r="M699" s="67">
        <f t="shared" si="513"/>
        <v>-300.5099999999984</v>
      </c>
      <c r="V699" s="1">
        <v>42566</v>
      </c>
      <c r="W699" s="46">
        <v>-300.5099999999984</v>
      </c>
      <c r="X699" s="46">
        <f t="shared" si="516"/>
        <v>35619.39370800003</v>
      </c>
    </row>
    <row r="700" spans="1:24" ht="12.75">
      <c r="A700" s="1">
        <v>42569</v>
      </c>
      <c r="B700" s="69" t="s">
        <v>57</v>
      </c>
      <c r="C700" s="79" t="s">
        <v>46</v>
      </c>
      <c r="D700" s="80">
        <v>2850</v>
      </c>
      <c r="E700" s="85">
        <v>5.475</v>
      </c>
      <c r="F700" s="82">
        <v>42569</v>
      </c>
      <c r="G700" s="85">
        <v>5.52</v>
      </c>
      <c r="H700" s="81">
        <f t="shared" si="498"/>
        <v>15603.749999999998</v>
      </c>
      <c r="I700" s="81">
        <f t="shared" si="499"/>
        <v>15731.999999999998</v>
      </c>
      <c r="J700" s="83">
        <f t="shared" si="514"/>
        <v>0</v>
      </c>
      <c r="K700" s="80">
        <f t="shared" si="515"/>
        <v>0</v>
      </c>
      <c r="L700" s="84">
        <f t="shared" si="512"/>
        <v>-0.008219178082191782</v>
      </c>
      <c r="M700" s="67">
        <f t="shared" si="513"/>
        <v>-128.25</v>
      </c>
      <c r="V700" s="1">
        <v>42569</v>
      </c>
      <c r="W700" s="46">
        <v>-128.25</v>
      </c>
      <c r="X700" s="46">
        <f t="shared" si="516"/>
        <v>35491.14370800003</v>
      </c>
    </row>
    <row r="701" spans="1:24" ht="12.75">
      <c r="A701" s="1">
        <v>42570</v>
      </c>
      <c r="B701" s="69" t="s">
        <v>114</v>
      </c>
      <c r="C701" s="79" t="s">
        <v>42</v>
      </c>
      <c r="D701" s="80">
        <v>29999</v>
      </c>
      <c r="E701" s="86">
        <v>0.705</v>
      </c>
      <c r="F701" s="82">
        <v>42570</v>
      </c>
      <c r="G701" s="85">
        <v>0.6946</v>
      </c>
      <c r="H701" s="81">
        <f t="shared" si="498"/>
        <v>21149.295</v>
      </c>
      <c r="I701" s="81">
        <f t="shared" si="499"/>
        <v>20837.3054</v>
      </c>
      <c r="J701" s="83">
        <f aca="true" t="shared" si="517" ref="J701:J706">IF(F701&gt;0,F701-A701,0)</f>
        <v>0</v>
      </c>
      <c r="K701" s="80">
        <f aca="true" t="shared" si="518" ref="K701:K706">H701*J701</f>
        <v>0</v>
      </c>
      <c r="L701" s="84">
        <f t="shared" si="512"/>
        <v>-0.014751773049645256</v>
      </c>
      <c r="M701" s="67">
        <f t="shared" si="513"/>
        <v>-311.98959999999715</v>
      </c>
      <c r="V701" s="1">
        <v>42570</v>
      </c>
      <c r="W701" s="46">
        <v>-311.98959999999715</v>
      </c>
      <c r="X701" s="46">
        <f t="shared" si="516"/>
        <v>35179.15410800003</v>
      </c>
    </row>
    <row r="702" spans="1:24" ht="12.75">
      <c r="A702" s="1">
        <v>42571</v>
      </c>
      <c r="B702" s="69" t="s">
        <v>125</v>
      </c>
      <c r="C702" s="79" t="s">
        <v>42</v>
      </c>
      <c r="D702" s="80">
        <v>51111</v>
      </c>
      <c r="E702" s="86">
        <v>0.436</v>
      </c>
      <c r="F702" s="82">
        <v>42571</v>
      </c>
      <c r="G702" s="85">
        <v>0.4391</v>
      </c>
      <c r="H702" s="81">
        <f t="shared" si="498"/>
        <v>22284.396</v>
      </c>
      <c r="I702" s="81">
        <f t="shared" si="499"/>
        <v>22442.8401</v>
      </c>
      <c r="J702" s="83">
        <f t="shared" si="517"/>
        <v>0</v>
      </c>
      <c r="K702" s="80">
        <f t="shared" si="518"/>
        <v>0</v>
      </c>
      <c r="L702" s="84">
        <f t="shared" si="512"/>
        <v>0.007110091743119293</v>
      </c>
      <c r="M702" s="67">
        <f t="shared" si="513"/>
        <v>158.44410000000062</v>
      </c>
      <c r="V702" s="1">
        <v>42571</v>
      </c>
      <c r="W702" s="46">
        <v>158.44410000000062</v>
      </c>
      <c r="X702" s="46">
        <f t="shared" si="516"/>
        <v>35337.59820800003</v>
      </c>
    </row>
    <row r="703" spans="1:24" ht="12.75">
      <c r="A703" s="1">
        <v>42572</v>
      </c>
      <c r="B703" s="69" t="s">
        <v>57</v>
      </c>
      <c r="C703" s="79" t="s">
        <v>42</v>
      </c>
      <c r="D703" s="80">
        <v>3750</v>
      </c>
      <c r="E703" s="81">
        <v>5.73</v>
      </c>
      <c r="F703" s="82">
        <v>42572</v>
      </c>
      <c r="G703" s="85">
        <v>5.71</v>
      </c>
      <c r="H703" s="81">
        <f t="shared" si="498"/>
        <v>21487.5</v>
      </c>
      <c r="I703" s="81">
        <f t="shared" si="499"/>
        <v>21412.5</v>
      </c>
      <c r="J703" s="83">
        <f t="shared" si="517"/>
        <v>0</v>
      </c>
      <c r="K703" s="80">
        <f t="shared" si="518"/>
        <v>0</v>
      </c>
      <c r="L703" s="84">
        <f t="shared" si="512"/>
        <v>-0.0034904013961605585</v>
      </c>
      <c r="M703" s="67">
        <f t="shared" si="513"/>
        <v>-75</v>
      </c>
      <c r="V703" s="1">
        <v>42572</v>
      </c>
      <c r="W703" s="46">
        <v>-75</v>
      </c>
      <c r="X703" s="46">
        <f t="shared" si="516"/>
        <v>35262.59820800003</v>
      </c>
    </row>
    <row r="704" spans="1:24" ht="12.75">
      <c r="A704" s="1">
        <v>42573</v>
      </c>
      <c r="B704" s="69" t="s">
        <v>39</v>
      </c>
      <c r="C704" s="79" t="s">
        <v>42</v>
      </c>
      <c r="D704" s="80">
        <v>77777</v>
      </c>
      <c r="E704" s="91">
        <v>0.429988</v>
      </c>
      <c r="F704" s="82">
        <v>42573</v>
      </c>
      <c r="G704" s="85">
        <v>0.4353</v>
      </c>
      <c r="H704" s="81">
        <f t="shared" si="498"/>
        <v>33443.176675999995</v>
      </c>
      <c r="I704" s="81">
        <f t="shared" si="499"/>
        <v>33856.3281</v>
      </c>
      <c r="J704" s="83">
        <f t="shared" si="517"/>
        <v>0</v>
      </c>
      <c r="K704" s="80">
        <f t="shared" si="518"/>
        <v>0</v>
      </c>
      <c r="L704" s="84">
        <f aca="true" t="shared" si="519" ref="L704:L709">IF(F704&gt;0,IF(LEFT(UPPER(C704))="S",(H704-I704)/H704,(I704-H704)/H704),0)</f>
        <v>0.01235383313022699</v>
      </c>
      <c r="M704" s="67">
        <f aca="true" t="shared" si="520" ref="M704:M709">(H704*L704)</f>
        <v>413.1514240000033</v>
      </c>
      <c r="V704" s="1">
        <v>42573</v>
      </c>
      <c r="W704" s="46">
        <v>413.1514240000033</v>
      </c>
      <c r="X704" s="46">
        <f t="shared" si="516"/>
        <v>35675.749632000035</v>
      </c>
    </row>
    <row r="705" spans="1:24" ht="12.75">
      <c r="A705" s="1">
        <v>42576</v>
      </c>
      <c r="B705" s="69" t="s">
        <v>115</v>
      </c>
      <c r="C705" s="79">
        <v>48888</v>
      </c>
      <c r="D705" s="80">
        <v>48888</v>
      </c>
      <c r="E705" s="81">
        <v>0.29</v>
      </c>
      <c r="F705" s="82">
        <v>42576</v>
      </c>
      <c r="G705" s="85">
        <v>0.284</v>
      </c>
      <c r="H705" s="81">
        <f t="shared" si="498"/>
        <v>14177.519999999999</v>
      </c>
      <c r="I705" s="81">
        <f t="shared" si="499"/>
        <v>13884.192</v>
      </c>
      <c r="J705" s="83">
        <f t="shared" si="517"/>
        <v>0</v>
      </c>
      <c r="K705" s="80">
        <f t="shared" si="518"/>
        <v>0</v>
      </c>
      <c r="L705" s="84">
        <f t="shared" si="519"/>
        <v>-0.02068965517241376</v>
      </c>
      <c r="M705" s="67">
        <f t="shared" si="520"/>
        <v>-293.3279999999995</v>
      </c>
      <c r="V705" s="1">
        <v>42576</v>
      </c>
      <c r="W705" s="46">
        <v>-293.3279999999995</v>
      </c>
      <c r="X705" s="46">
        <f t="shared" si="516"/>
        <v>35382.421632000034</v>
      </c>
    </row>
    <row r="706" spans="1:24" ht="12.75">
      <c r="A706" s="1">
        <v>42577</v>
      </c>
      <c r="B706" s="69" t="s">
        <v>113</v>
      </c>
      <c r="C706" s="79" t="s">
        <v>42</v>
      </c>
      <c r="D706" s="80">
        <v>6111</v>
      </c>
      <c r="E706" s="86">
        <v>2.794</v>
      </c>
      <c r="F706" s="82">
        <v>42577</v>
      </c>
      <c r="G706" s="86">
        <v>3.006</v>
      </c>
      <c r="H706" s="81">
        <f t="shared" si="498"/>
        <v>17074.134000000002</v>
      </c>
      <c r="I706" s="81">
        <f t="shared" si="499"/>
        <v>18369.665999999997</v>
      </c>
      <c r="J706" s="83">
        <f t="shared" si="517"/>
        <v>0</v>
      </c>
      <c r="K706" s="80">
        <f t="shared" si="518"/>
        <v>0</v>
      </c>
      <c r="L706" s="84">
        <f t="shared" si="519"/>
        <v>0.07587687902648506</v>
      </c>
      <c r="M706" s="67">
        <f t="shared" si="520"/>
        <v>1295.5319999999956</v>
      </c>
      <c r="V706" s="1">
        <v>42577</v>
      </c>
      <c r="W706" s="46">
        <v>1295.5319999999956</v>
      </c>
      <c r="X706" s="46">
        <f t="shared" si="516"/>
        <v>36677.95363200003</v>
      </c>
    </row>
    <row r="707" spans="1:24" ht="12.75">
      <c r="A707" s="1">
        <v>42578</v>
      </c>
      <c r="B707" s="69" t="s">
        <v>114</v>
      </c>
      <c r="C707" s="79" t="s">
        <v>46</v>
      </c>
      <c r="D707" s="80">
        <v>19333</v>
      </c>
      <c r="E707" s="86">
        <v>0.747</v>
      </c>
      <c r="F707" s="82">
        <v>42578</v>
      </c>
      <c r="G707" s="85">
        <v>0.7635</v>
      </c>
      <c r="H707" s="81">
        <f t="shared" si="498"/>
        <v>14441.751</v>
      </c>
      <c r="I707" s="81">
        <f t="shared" si="499"/>
        <v>14760.745499999999</v>
      </c>
      <c r="J707" s="83">
        <f aca="true" t="shared" si="521" ref="J707:J712">IF(F707&gt;0,F707-A707,0)</f>
        <v>0</v>
      </c>
      <c r="K707" s="80">
        <f aca="true" t="shared" si="522" ref="K707:K712">H707*J707</f>
        <v>0</v>
      </c>
      <c r="L707" s="84">
        <f t="shared" si="519"/>
        <v>-0.02208835341365454</v>
      </c>
      <c r="M707" s="67">
        <f t="shared" si="520"/>
        <v>-318.9944999999989</v>
      </c>
      <c r="V707" s="1">
        <v>42578</v>
      </c>
      <c r="W707" s="46">
        <v>-318.9944999999989</v>
      </c>
      <c r="X707" s="46">
        <f t="shared" si="516"/>
        <v>36358.95913200003</v>
      </c>
    </row>
    <row r="708" spans="1:24" ht="12.75">
      <c r="A708" s="1">
        <v>42579</v>
      </c>
      <c r="B708" s="69" t="s">
        <v>39</v>
      </c>
      <c r="C708" s="79" t="s">
        <v>42</v>
      </c>
      <c r="D708" s="80">
        <v>88888</v>
      </c>
      <c r="E708" s="85">
        <v>0.40049</v>
      </c>
      <c r="F708" s="82">
        <v>42579</v>
      </c>
      <c r="G708" s="86">
        <v>0.397</v>
      </c>
      <c r="H708" s="81">
        <f t="shared" si="498"/>
        <v>35598.75512</v>
      </c>
      <c r="I708" s="81">
        <f t="shared" si="499"/>
        <v>35288.536</v>
      </c>
      <c r="J708" s="83">
        <f t="shared" si="521"/>
        <v>0</v>
      </c>
      <c r="K708" s="80">
        <f t="shared" si="522"/>
        <v>0</v>
      </c>
      <c r="L708" s="84">
        <f t="shared" si="519"/>
        <v>-0.008714324951933925</v>
      </c>
      <c r="M708" s="67">
        <f t="shared" si="520"/>
        <v>-310.21912000000157</v>
      </c>
      <c r="V708" s="1">
        <v>42579</v>
      </c>
      <c r="W708" s="46">
        <v>-310.21912000000157</v>
      </c>
      <c r="X708" s="46">
        <f t="shared" si="516"/>
        <v>36048.74001200003</v>
      </c>
    </row>
    <row r="709" spans="1:24" ht="12.75">
      <c r="A709" s="1">
        <v>42580</v>
      </c>
      <c r="B709" s="69" t="s">
        <v>126</v>
      </c>
      <c r="C709" s="79" t="s">
        <v>42</v>
      </c>
      <c r="D709" s="80">
        <v>5999</v>
      </c>
      <c r="E709" s="85">
        <v>2.752</v>
      </c>
      <c r="F709" s="82">
        <v>42580</v>
      </c>
      <c r="G709" s="86">
        <v>2.704</v>
      </c>
      <c r="H709" s="81">
        <f t="shared" si="498"/>
        <v>16509.248</v>
      </c>
      <c r="I709" s="81">
        <f t="shared" si="499"/>
        <v>16221.296</v>
      </c>
      <c r="J709" s="83">
        <f t="shared" si="521"/>
        <v>0</v>
      </c>
      <c r="K709" s="80">
        <f t="shared" si="522"/>
        <v>0</v>
      </c>
      <c r="L709" s="84">
        <f t="shared" si="519"/>
        <v>-0.017441860465116237</v>
      </c>
      <c r="M709" s="67">
        <f t="shared" si="520"/>
        <v>-287.9519999999993</v>
      </c>
      <c r="V709" s="1">
        <v>42580</v>
      </c>
      <c r="W709" s="46">
        <v>-287.9519999999993</v>
      </c>
      <c r="X709" s="46">
        <f t="shared" si="516"/>
        <v>35760.78801200003</v>
      </c>
    </row>
    <row r="710" spans="1:24" ht="12.75">
      <c r="A710" s="1">
        <v>42611</v>
      </c>
      <c r="B710" s="69" t="s">
        <v>124</v>
      </c>
      <c r="C710" s="79" t="s">
        <v>46</v>
      </c>
      <c r="D710" s="80">
        <v>4222</v>
      </c>
      <c r="E710" s="85">
        <v>6.13</v>
      </c>
      <c r="F710" s="82">
        <v>42611</v>
      </c>
      <c r="G710" s="85">
        <v>6.06</v>
      </c>
      <c r="H710" s="81">
        <f t="shared" si="498"/>
        <v>25880.86</v>
      </c>
      <c r="I710" s="81">
        <f t="shared" si="499"/>
        <v>25585.32</v>
      </c>
      <c r="J710" s="83">
        <f t="shared" si="521"/>
        <v>0</v>
      </c>
      <c r="K710" s="80">
        <f t="shared" si="522"/>
        <v>0</v>
      </c>
      <c r="L710" s="84">
        <f aca="true" t="shared" si="523" ref="L710:L715">IF(F710&gt;0,IF(LEFT(UPPER(C710))="S",(H710-I710)/H710,(I710-H710)/H710),0)</f>
        <v>0.011419249592169691</v>
      </c>
      <c r="M710" s="67">
        <f aca="true" t="shared" si="524" ref="M710:M715">(H710*L710)</f>
        <v>295.5400000000009</v>
      </c>
      <c r="V710" s="1">
        <v>42611</v>
      </c>
      <c r="W710" s="46">
        <v>295.5400000000009</v>
      </c>
      <c r="X710" s="46">
        <f t="shared" si="516"/>
        <v>36056.328012000035</v>
      </c>
    </row>
    <row r="711" spans="1:24" ht="12.75">
      <c r="A711" s="1">
        <v>42612</v>
      </c>
      <c r="B711" s="69" t="s">
        <v>45</v>
      </c>
      <c r="C711" s="79" t="s">
        <v>42</v>
      </c>
      <c r="D711" s="80">
        <v>4666</v>
      </c>
      <c r="E711" s="86">
        <v>2.222</v>
      </c>
      <c r="F711" s="82">
        <v>42612</v>
      </c>
      <c r="G711" s="85">
        <v>2.192</v>
      </c>
      <c r="H711" s="81">
        <f t="shared" si="498"/>
        <v>10367.852</v>
      </c>
      <c r="I711" s="81">
        <f t="shared" si="499"/>
        <v>10227.872000000001</v>
      </c>
      <c r="J711" s="83">
        <f t="shared" si="521"/>
        <v>0</v>
      </c>
      <c r="K711" s="80">
        <f t="shared" si="522"/>
        <v>0</v>
      </c>
      <c r="L711" s="84">
        <f t="shared" si="523"/>
        <v>-0.013501350135013458</v>
      </c>
      <c r="M711" s="67">
        <f t="shared" si="524"/>
        <v>-139.97999999999956</v>
      </c>
      <c r="V711" s="1">
        <v>42612</v>
      </c>
      <c r="W711" s="46">
        <v>-139.97999999999956</v>
      </c>
      <c r="X711" s="46">
        <f t="shared" si="516"/>
        <v>35916.34801200003</v>
      </c>
    </row>
    <row r="712" spans="1:24" ht="12.75">
      <c r="A712" s="1">
        <v>42613</v>
      </c>
      <c r="B712" s="69" t="s">
        <v>114</v>
      </c>
      <c r="C712" s="79" t="s">
        <v>42</v>
      </c>
      <c r="D712" s="80">
        <v>29999</v>
      </c>
      <c r="E712" s="85">
        <v>0.8305</v>
      </c>
      <c r="F712" s="82">
        <v>42613</v>
      </c>
      <c r="G712" s="85">
        <v>0.82</v>
      </c>
      <c r="H712" s="81">
        <f t="shared" si="498"/>
        <v>24914.1695</v>
      </c>
      <c r="I712" s="81">
        <f t="shared" si="499"/>
        <v>24599.18</v>
      </c>
      <c r="J712" s="83">
        <f t="shared" si="521"/>
        <v>0</v>
      </c>
      <c r="K712" s="80">
        <f t="shared" si="522"/>
        <v>0</v>
      </c>
      <c r="L712" s="84">
        <f t="shared" si="523"/>
        <v>-0.012642986152919915</v>
      </c>
      <c r="M712" s="67">
        <f t="shared" si="524"/>
        <v>-314.9894999999997</v>
      </c>
      <c r="V712" s="1">
        <v>42613</v>
      </c>
      <c r="W712" s="46">
        <v>-314.9894999999997</v>
      </c>
      <c r="X712" s="46">
        <f t="shared" si="516"/>
        <v>35601.358512000035</v>
      </c>
    </row>
    <row r="713" spans="1:24" ht="12.75">
      <c r="A713" s="1">
        <v>42614</v>
      </c>
      <c r="B713" s="69" t="s">
        <v>121</v>
      </c>
      <c r="C713" s="79" t="s">
        <v>46</v>
      </c>
      <c r="D713" s="80">
        <v>3666</v>
      </c>
      <c r="E713" s="81">
        <v>12.34</v>
      </c>
      <c r="F713" s="82">
        <v>42614</v>
      </c>
      <c r="G713" s="81">
        <v>12.15</v>
      </c>
      <c r="H713" s="81">
        <f t="shared" si="498"/>
        <v>45238.44</v>
      </c>
      <c r="I713" s="81">
        <f t="shared" si="499"/>
        <v>44541.9</v>
      </c>
      <c r="J713" s="83">
        <f aca="true" t="shared" si="525" ref="J713:J718">IF(F713&gt;0,F713-A713,0)</f>
        <v>0</v>
      </c>
      <c r="K713" s="80">
        <f aca="true" t="shared" si="526" ref="K713:K718">H713*J713</f>
        <v>0</v>
      </c>
      <c r="L713" s="84">
        <f t="shared" si="523"/>
        <v>0.015397082658022709</v>
      </c>
      <c r="M713" s="67">
        <f t="shared" si="524"/>
        <v>696.5400000000009</v>
      </c>
      <c r="V713" s="1">
        <v>42614</v>
      </c>
      <c r="W713" s="46">
        <v>696.5400000000009</v>
      </c>
      <c r="X713" s="46">
        <f t="shared" si="516"/>
        <v>36297.898512000036</v>
      </c>
    </row>
    <row r="714" spans="1:24" ht="12.75">
      <c r="A714" s="1">
        <v>42615</v>
      </c>
      <c r="B714" s="69" t="s">
        <v>57</v>
      </c>
      <c r="C714" s="79" t="s">
        <v>42</v>
      </c>
      <c r="D714" s="80">
        <v>4599</v>
      </c>
      <c r="E714" s="86">
        <v>6.465</v>
      </c>
      <c r="F714" s="82">
        <v>42615</v>
      </c>
      <c r="G714" s="81">
        <v>6.51</v>
      </c>
      <c r="H714" s="81">
        <f t="shared" si="498"/>
        <v>29732.535</v>
      </c>
      <c r="I714" s="81">
        <f t="shared" si="499"/>
        <v>29939.489999999998</v>
      </c>
      <c r="J714" s="83">
        <f t="shared" si="525"/>
        <v>0</v>
      </c>
      <c r="K714" s="80">
        <f t="shared" si="526"/>
        <v>0</v>
      </c>
      <c r="L714" s="84">
        <f t="shared" si="523"/>
        <v>0.0069605568445475</v>
      </c>
      <c r="M714" s="67">
        <f t="shared" si="524"/>
        <v>206.9549999999981</v>
      </c>
      <c r="V714" s="1">
        <v>42615</v>
      </c>
      <c r="W714" s="46">
        <v>206.9549999999981</v>
      </c>
      <c r="X714" s="46">
        <f t="shared" si="516"/>
        <v>36504.85351200003</v>
      </c>
    </row>
    <row r="715" spans="1:24" ht="12.75">
      <c r="A715" s="1">
        <v>42618</v>
      </c>
      <c r="B715" s="69" t="s">
        <v>114</v>
      </c>
      <c r="C715" s="79" t="s">
        <v>42</v>
      </c>
      <c r="D715" s="80">
        <v>49999</v>
      </c>
      <c r="E715" s="86">
        <v>0.824</v>
      </c>
      <c r="F715" s="82">
        <v>42618</v>
      </c>
      <c r="G715" s="85">
        <v>0.8175</v>
      </c>
      <c r="H715" s="81">
        <f t="shared" si="498"/>
        <v>41199.176</v>
      </c>
      <c r="I715" s="81">
        <f t="shared" si="499"/>
        <v>40874.1825</v>
      </c>
      <c r="J715" s="83">
        <f t="shared" si="525"/>
        <v>0</v>
      </c>
      <c r="K715" s="80">
        <f t="shared" si="526"/>
        <v>0</v>
      </c>
      <c r="L715" s="84">
        <f t="shared" si="523"/>
        <v>-0.00788834951456303</v>
      </c>
      <c r="M715" s="67">
        <f t="shared" si="524"/>
        <v>-324.99349999999686</v>
      </c>
      <c r="V715" s="1">
        <v>42618</v>
      </c>
      <c r="W715" s="46">
        <v>-324.99349999999686</v>
      </c>
      <c r="X715" s="46">
        <f t="shared" si="516"/>
        <v>36179.860012000034</v>
      </c>
    </row>
    <row r="716" spans="1:24" ht="12.75">
      <c r="A716" s="1">
        <v>42619</v>
      </c>
      <c r="B716" s="69" t="s">
        <v>116</v>
      </c>
      <c r="C716" s="79" t="s">
        <v>42</v>
      </c>
      <c r="D716" s="80">
        <v>4222</v>
      </c>
      <c r="E716" s="81">
        <v>5.99</v>
      </c>
      <c r="F716" s="82">
        <v>42619</v>
      </c>
      <c r="G716" s="81">
        <v>5.99</v>
      </c>
      <c r="H716" s="81">
        <f t="shared" si="498"/>
        <v>25289.780000000002</v>
      </c>
      <c r="I716" s="81">
        <f t="shared" si="499"/>
        <v>25289.780000000002</v>
      </c>
      <c r="J716" s="83">
        <f t="shared" si="525"/>
        <v>0</v>
      </c>
      <c r="K716" s="80">
        <f t="shared" si="526"/>
        <v>0</v>
      </c>
      <c r="L716" s="84">
        <f aca="true" t="shared" si="527" ref="L716:L723">IF(F716&gt;0,IF(LEFT(UPPER(C716))="S",(H716-I716)/H716,(I716-H716)/H716),0)</f>
        <v>0</v>
      </c>
      <c r="M716" s="67">
        <f aca="true" t="shared" si="528" ref="M716:M723">(H716*L716)</f>
        <v>0</v>
      </c>
      <c r="V716" s="1">
        <v>42619</v>
      </c>
      <c r="W716" s="46">
        <v>0</v>
      </c>
      <c r="X716" s="46">
        <f t="shared" si="516"/>
        <v>36179.860012000034</v>
      </c>
    </row>
    <row r="717" spans="1:24" ht="12.75">
      <c r="A717" s="1">
        <v>42620</v>
      </c>
      <c r="B717" s="69" t="s">
        <v>54</v>
      </c>
      <c r="C717" s="79" t="s">
        <v>42</v>
      </c>
      <c r="D717" s="80">
        <v>2111</v>
      </c>
      <c r="E717" s="81">
        <v>23.54</v>
      </c>
      <c r="F717" s="82">
        <v>42620</v>
      </c>
      <c r="G717" s="81">
        <v>23.77</v>
      </c>
      <c r="H717" s="81">
        <f t="shared" si="498"/>
        <v>49692.939999999995</v>
      </c>
      <c r="I717" s="81">
        <f t="shared" si="499"/>
        <v>50178.47</v>
      </c>
      <c r="J717" s="83">
        <f t="shared" si="525"/>
        <v>0</v>
      </c>
      <c r="K717" s="80">
        <f t="shared" si="526"/>
        <v>0</v>
      </c>
      <c r="L717" s="84">
        <f t="shared" si="527"/>
        <v>0.009770603228547278</v>
      </c>
      <c r="M717" s="67">
        <f t="shared" si="528"/>
        <v>485.5300000000061</v>
      </c>
      <c r="V717" s="1">
        <v>42620</v>
      </c>
      <c r="W717" s="46">
        <v>485.5300000000061</v>
      </c>
      <c r="X717" s="46">
        <f t="shared" si="516"/>
        <v>36665.39001200004</v>
      </c>
    </row>
    <row r="718" spans="1:24" ht="12.75">
      <c r="A718" s="1">
        <v>42621</v>
      </c>
      <c r="B718" s="69" t="s">
        <v>117</v>
      </c>
      <c r="C718" s="79" t="s">
        <v>42</v>
      </c>
      <c r="D718" s="80">
        <v>579</v>
      </c>
      <c r="E718" s="81">
        <v>21.4</v>
      </c>
      <c r="F718" s="82">
        <v>42621</v>
      </c>
      <c r="G718" s="81">
        <v>22</v>
      </c>
      <c r="H718" s="81">
        <f t="shared" si="498"/>
        <v>12390.599999999999</v>
      </c>
      <c r="I718" s="81">
        <f t="shared" si="499"/>
        <v>12738</v>
      </c>
      <c r="J718" s="83">
        <f t="shared" si="525"/>
        <v>0</v>
      </c>
      <c r="K718" s="80">
        <f t="shared" si="526"/>
        <v>0</v>
      </c>
      <c r="L718" s="84">
        <f t="shared" si="527"/>
        <v>0.028037383177570215</v>
      </c>
      <c r="M718" s="67">
        <f t="shared" si="528"/>
        <v>347.40000000000146</v>
      </c>
      <c r="V718" s="1">
        <v>42621</v>
      </c>
      <c r="W718" s="46">
        <v>347.40000000000146</v>
      </c>
      <c r="X718" s="46">
        <f t="shared" si="516"/>
        <v>37012.79001200004</v>
      </c>
    </row>
    <row r="719" spans="1:24" ht="12.75">
      <c r="A719" s="1">
        <v>42622</v>
      </c>
      <c r="B719" s="69" t="s">
        <v>117</v>
      </c>
      <c r="C719" s="79" t="s">
        <v>42</v>
      </c>
      <c r="D719" s="80">
        <v>844</v>
      </c>
      <c r="E719" s="81">
        <v>22.08</v>
      </c>
      <c r="F719" s="82">
        <v>42622</v>
      </c>
      <c r="G719" s="85">
        <v>21.73</v>
      </c>
      <c r="H719" s="81">
        <f t="shared" si="498"/>
        <v>18635.519999999997</v>
      </c>
      <c r="I719" s="81">
        <f t="shared" si="499"/>
        <v>18340.12</v>
      </c>
      <c r="J719" s="83">
        <f aca="true" t="shared" si="529" ref="J719:J724">IF(F719&gt;0,F719-A719,0)</f>
        <v>0</v>
      </c>
      <c r="K719" s="80">
        <f aca="true" t="shared" si="530" ref="K719:K724">H719*J719</f>
        <v>0</v>
      </c>
      <c r="L719" s="84">
        <f t="shared" si="527"/>
        <v>-0.015851449275362205</v>
      </c>
      <c r="M719" s="67">
        <f t="shared" si="528"/>
        <v>-295.3999999999978</v>
      </c>
      <c r="V719" s="1">
        <v>42622</v>
      </c>
      <c r="W719" s="46">
        <v>-295.3999999999978</v>
      </c>
      <c r="X719" s="46">
        <f t="shared" si="516"/>
        <v>36717.39001200005</v>
      </c>
    </row>
    <row r="720" spans="1:24" ht="12.75">
      <c r="A720" s="1">
        <v>42625</v>
      </c>
      <c r="B720" s="69" t="s">
        <v>65</v>
      </c>
      <c r="C720" s="79" t="s">
        <v>42</v>
      </c>
      <c r="D720" s="80">
        <v>2444</v>
      </c>
      <c r="E720" s="81">
        <v>10.59</v>
      </c>
      <c r="F720" s="82">
        <v>42625</v>
      </c>
      <c r="G720" s="85">
        <v>10.47</v>
      </c>
      <c r="H720" s="81">
        <f t="shared" si="498"/>
        <v>25881.96</v>
      </c>
      <c r="I720" s="81">
        <f t="shared" si="499"/>
        <v>25588.68</v>
      </c>
      <c r="J720" s="83">
        <f t="shared" si="529"/>
        <v>0</v>
      </c>
      <c r="K720" s="80">
        <f t="shared" si="530"/>
        <v>0</v>
      </c>
      <c r="L720" s="84">
        <f t="shared" si="527"/>
        <v>-0.011331444759206754</v>
      </c>
      <c r="M720" s="67">
        <f t="shared" si="528"/>
        <v>-293.27999999999884</v>
      </c>
      <c r="V720" s="1">
        <v>42625</v>
      </c>
      <c r="W720" s="46">
        <v>-293.27999999999884</v>
      </c>
      <c r="X720" s="46">
        <f t="shared" si="516"/>
        <v>36424.11001200005</v>
      </c>
    </row>
    <row r="721" spans="1:24" ht="12.75">
      <c r="A721" s="1">
        <v>42626</v>
      </c>
      <c r="B721" s="69" t="s">
        <v>114</v>
      </c>
      <c r="C721" s="79" t="s">
        <v>42</v>
      </c>
      <c r="D721" s="80">
        <v>54444</v>
      </c>
      <c r="E721" s="85">
        <v>0.7935</v>
      </c>
      <c r="F721" s="82">
        <v>42626</v>
      </c>
      <c r="G721" s="85">
        <v>0.7876</v>
      </c>
      <c r="H721" s="81">
        <f t="shared" si="498"/>
        <v>43201.314</v>
      </c>
      <c r="I721" s="81">
        <f t="shared" si="499"/>
        <v>42880.0944</v>
      </c>
      <c r="J721" s="83">
        <f t="shared" si="529"/>
        <v>0</v>
      </c>
      <c r="K721" s="80">
        <f t="shared" si="530"/>
        <v>0</v>
      </c>
      <c r="L721" s="84">
        <f t="shared" si="527"/>
        <v>-0.007435412728418324</v>
      </c>
      <c r="M721" s="67">
        <f t="shared" si="528"/>
        <v>-321.2195999999967</v>
      </c>
      <c r="V721" s="1">
        <v>42626</v>
      </c>
      <c r="W721" s="46">
        <v>-321.2195999999967</v>
      </c>
      <c r="X721" s="46">
        <f t="shared" si="516"/>
        <v>36102.89041200005</v>
      </c>
    </row>
    <row r="722" spans="1:24" ht="12.75">
      <c r="A722" s="1">
        <v>42627</v>
      </c>
      <c r="B722" s="69" t="s">
        <v>114</v>
      </c>
      <c r="C722" s="79" t="s">
        <v>42</v>
      </c>
      <c r="D722" s="80">
        <v>22999</v>
      </c>
      <c r="E722" s="85">
        <v>0.767</v>
      </c>
      <c r="F722" s="82">
        <v>42627</v>
      </c>
      <c r="G722" s="85">
        <v>0.753</v>
      </c>
      <c r="H722" s="81">
        <f t="shared" si="498"/>
        <v>17640.233</v>
      </c>
      <c r="I722" s="81">
        <f t="shared" si="499"/>
        <v>17318.247</v>
      </c>
      <c r="J722" s="83">
        <f t="shared" si="529"/>
        <v>0</v>
      </c>
      <c r="K722" s="80">
        <f t="shared" si="530"/>
        <v>0</v>
      </c>
      <c r="L722" s="84">
        <f t="shared" si="527"/>
        <v>-0.01825293350717084</v>
      </c>
      <c r="M722" s="67">
        <f t="shared" si="528"/>
        <v>-321.9860000000008</v>
      </c>
      <c r="V722" s="1">
        <v>42627</v>
      </c>
      <c r="W722" s="46">
        <v>-321.9860000000008</v>
      </c>
      <c r="X722" s="46">
        <f t="shared" si="516"/>
        <v>35780.90441200005</v>
      </c>
    </row>
    <row r="723" spans="1:24" ht="12.75">
      <c r="A723" s="1">
        <v>42628</v>
      </c>
      <c r="B723" s="69" t="s">
        <v>115</v>
      </c>
      <c r="C723" s="79" t="s">
        <v>42</v>
      </c>
      <c r="D723" s="80">
        <v>74444</v>
      </c>
      <c r="E723" s="90">
        <v>0.229016</v>
      </c>
      <c r="F723" s="82">
        <v>42628</v>
      </c>
      <c r="G723" s="85">
        <v>0.225</v>
      </c>
      <c r="H723" s="81">
        <f t="shared" si="498"/>
        <v>17048.867104</v>
      </c>
      <c r="I723" s="81">
        <f t="shared" si="499"/>
        <v>16749.9</v>
      </c>
      <c r="J723" s="83">
        <f t="shared" si="529"/>
        <v>0</v>
      </c>
      <c r="K723" s="80">
        <f t="shared" si="530"/>
        <v>0</v>
      </c>
      <c r="L723" s="84">
        <f t="shared" si="527"/>
        <v>-0.0175358926887204</v>
      </c>
      <c r="M723" s="67">
        <f t="shared" si="528"/>
        <v>-298.9671039999994</v>
      </c>
      <c r="V723" s="1">
        <v>42628</v>
      </c>
      <c r="W723" s="46">
        <v>-298.9671039999994</v>
      </c>
      <c r="X723" s="46">
        <f t="shared" si="516"/>
        <v>35481.93730800005</v>
      </c>
    </row>
    <row r="724" spans="1:24" ht="12.75">
      <c r="A724" s="1">
        <v>42629</v>
      </c>
      <c r="B724" s="69" t="s">
        <v>51</v>
      </c>
      <c r="C724" s="79" t="s">
        <v>42</v>
      </c>
      <c r="D724" s="80">
        <v>899</v>
      </c>
      <c r="E724" s="85">
        <v>22.185239</v>
      </c>
      <c r="F724" s="82">
        <v>42629</v>
      </c>
      <c r="G724" s="85">
        <v>21.87</v>
      </c>
      <c r="H724" s="81">
        <f t="shared" si="498"/>
        <v>19944.529861</v>
      </c>
      <c r="I724" s="81">
        <f t="shared" si="499"/>
        <v>19661.13</v>
      </c>
      <c r="J724" s="83">
        <f t="shared" si="529"/>
        <v>0</v>
      </c>
      <c r="K724" s="80">
        <f t="shared" si="530"/>
        <v>0</v>
      </c>
      <c r="L724" s="84">
        <f aca="true" t="shared" si="531" ref="L724:L733">IF(F724&gt;0,IF(LEFT(UPPER(C724))="S",(H724-I724)/H724,(I724-H724)/H724),0)</f>
        <v>-0.01420940292777544</v>
      </c>
      <c r="M724" s="67">
        <f aca="true" t="shared" si="532" ref="M724:M733">(H724*L724)</f>
        <v>-283.39986099999805</v>
      </c>
      <c r="V724" s="1">
        <v>42629</v>
      </c>
      <c r="W724" s="46">
        <v>-283.39986099999805</v>
      </c>
      <c r="X724" s="46">
        <f t="shared" si="516"/>
        <v>35198.53744700005</v>
      </c>
    </row>
    <row r="725" spans="1:24" ht="12.75">
      <c r="A725" s="1">
        <v>42632</v>
      </c>
      <c r="B725" s="69" t="s">
        <v>114</v>
      </c>
      <c r="C725" s="79" t="s">
        <v>46</v>
      </c>
      <c r="D725" s="80">
        <v>45999</v>
      </c>
      <c r="E725" s="85">
        <v>0.7395</v>
      </c>
      <c r="F725" s="82">
        <v>42632</v>
      </c>
      <c r="G725" s="85">
        <v>0.7425</v>
      </c>
      <c r="H725" s="81">
        <f t="shared" si="498"/>
        <v>34016.260500000004</v>
      </c>
      <c r="I725" s="81">
        <f t="shared" si="499"/>
        <v>34154.2575</v>
      </c>
      <c r="J725" s="83">
        <f aca="true" t="shared" si="533" ref="J725:J730">IF(F725&gt;0,F725-A725,0)</f>
        <v>0</v>
      </c>
      <c r="K725" s="80">
        <f aca="true" t="shared" si="534" ref="K725:K730">H725*J725</f>
        <v>0</v>
      </c>
      <c r="L725" s="84">
        <f t="shared" si="531"/>
        <v>-0.004056795131845717</v>
      </c>
      <c r="M725" s="67">
        <f t="shared" si="532"/>
        <v>-137.99699999999578</v>
      </c>
      <c r="V725" s="1">
        <v>42632</v>
      </c>
      <c r="W725" s="46">
        <v>-137.99699999999575</v>
      </c>
      <c r="X725" s="46">
        <f t="shared" si="516"/>
        <v>35060.54044700006</v>
      </c>
    </row>
    <row r="726" spans="1:24" ht="12.75">
      <c r="A726" s="1">
        <v>42633</v>
      </c>
      <c r="B726" s="69" t="s">
        <v>115</v>
      </c>
      <c r="C726" s="79" t="s">
        <v>42</v>
      </c>
      <c r="D726" s="80">
        <v>62222</v>
      </c>
      <c r="E726" s="86">
        <v>0.188</v>
      </c>
      <c r="F726" s="82">
        <v>42633</v>
      </c>
      <c r="G726" s="85">
        <v>0.187</v>
      </c>
      <c r="H726" s="81">
        <f t="shared" si="498"/>
        <v>11697.736</v>
      </c>
      <c r="I726" s="81">
        <f t="shared" si="499"/>
        <v>11635.514</v>
      </c>
      <c r="J726" s="83">
        <f t="shared" si="533"/>
        <v>0</v>
      </c>
      <c r="K726" s="80">
        <f t="shared" si="534"/>
        <v>0</v>
      </c>
      <c r="L726" s="84">
        <f t="shared" si="531"/>
        <v>-0.005319148936170347</v>
      </c>
      <c r="M726" s="67">
        <f t="shared" si="532"/>
        <v>-62.22200000000158</v>
      </c>
      <c r="V726" s="1">
        <v>42633</v>
      </c>
      <c r="W726" s="46">
        <v>-62.22200000000157</v>
      </c>
      <c r="X726" s="46">
        <f t="shared" si="516"/>
        <v>34998.318447000056</v>
      </c>
    </row>
    <row r="727" spans="1:24" ht="12.75">
      <c r="A727" s="1">
        <v>42634</v>
      </c>
      <c r="B727" s="69" t="s">
        <v>45</v>
      </c>
      <c r="C727" s="79" t="s">
        <v>46</v>
      </c>
      <c r="D727" s="80">
        <v>7888</v>
      </c>
      <c r="E727" s="85">
        <v>2.082</v>
      </c>
      <c r="F727" s="82">
        <v>42634</v>
      </c>
      <c r="G727" s="85">
        <v>2.1197</v>
      </c>
      <c r="H727" s="81">
        <f t="shared" si="498"/>
        <v>16422.816</v>
      </c>
      <c r="I727" s="81">
        <f t="shared" si="499"/>
        <v>16720.1936</v>
      </c>
      <c r="J727" s="83">
        <f t="shared" si="533"/>
        <v>0</v>
      </c>
      <c r="K727" s="80">
        <f t="shared" si="534"/>
        <v>0</v>
      </c>
      <c r="L727" s="84">
        <f t="shared" si="531"/>
        <v>-0.018107588856868386</v>
      </c>
      <c r="M727" s="67">
        <f t="shared" si="532"/>
        <v>-297.3775999999998</v>
      </c>
      <c r="V727" s="1">
        <v>42634</v>
      </c>
      <c r="W727" s="46">
        <v>-297.3775999999998</v>
      </c>
      <c r="X727" s="46">
        <f t="shared" si="516"/>
        <v>34700.940847000056</v>
      </c>
    </row>
    <row r="728" spans="1:24" ht="12.75">
      <c r="A728" s="1">
        <v>42635</v>
      </c>
      <c r="B728" s="69" t="s">
        <v>118</v>
      </c>
      <c r="C728" s="79" t="s">
        <v>42</v>
      </c>
      <c r="D728" s="80">
        <v>399</v>
      </c>
      <c r="E728" s="85">
        <v>44.52</v>
      </c>
      <c r="F728" s="82">
        <v>42635</v>
      </c>
      <c r="G728" s="85">
        <v>44.86</v>
      </c>
      <c r="H728" s="81">
        <f t="shared" si="498"/>
        <v>17763.48</v>
      </c>
      <c r="I728" s="81">
        <f t="shared" si="499"/>
        <v>17899.14</v>
      </c>
      <c r="J728" s="83">
        <f t="shared" si="533"/>
        <v>0</v>
      </c>
      <c r="K728" s="80">
        <f t="shared" si="534"/>
        <v>0</v>
      </c>
      <c r="L728" s="84">
        <f t="shared" si="531"/>
        <v>0.007637017070979327</v>
      </c>
      <c r="M728" s="67">
        <f t="shared" si="532"/>
        <v>135.65999999999985</v>
      </c>
      <c r="V728" s="1">
        <v>42635</v>
      </c>
      <c r="W728" s="46">
        <v>135.65999999999985</v>
      </c>
      <c r="X728" s="46">
        <f t="shared" si="516"/>
        <v>34836.60084700005</v>
      </c>
    </row>
    <row r="729" spans="1:24" ht="12.75">
      <c r="A729" s="1">
        <v>42636</v>
      </c>
      <c r="B729" s="69" t="s">
        <v>118</v>
      </c>
      <c r="C729" s="79" t="s">
        <v>42</v>
      </c>
      <c r="D729" s="80">
        <v>999</v>
      </c>
      <c r="E729" s="85">
        <v>45.02</v>
      </c>
      <c r="F729" s="82">
        <v>42636</v>
      </c>
      <c r="G729" s="85">
        <v>45.14</v>
      </c>
      <c r="H729" s="81">
        <f t="shared" si="498"/>
        <v>44974.98</v>
      </c>
      <c r="I729" s="81">
        <f t="shared" si="499"/>
        <v>45094.86</v>
      </c>
      <c r="J729" s="83">
        <f t="shared" si="533"/>
        <v>0</v>
      </c>
      <c r="K729" s="80">
        <f t="shared" si="534"/>
        <v>0</v>
      </c>
      <c r="L729" s="84">
        <f t="shared" si="531"/>
        <v>0.0026654820079963877</v>
      </c>
      <c r="M729" s="67">
        <f t="shared" si="532"/>
        <v>119.87999999999738</v>
      </c>
      <c r="V729" s="1">
        <v>42636</v>
      </c>
      <c r="W729" s="46">
        <v>119.87999999999738</v>
      </c>
      <c r="X729" s="46">
        <f t="shared" si="516"/>
        <v>34956.48084700005</v>
      </c>
    </row>
    <row r="730" spans="1:24" ht="12.75">
      <c r="A730" s="1">
        <v>42639</v>
      </c>
      <c r="B730" s="69" t="s">
        <v>115</v>
      </c>
      <c r="C730" s="79" t="s">
        <v>42</v>
      </c>
      <c r="D730" s="80">
        <v>146666</v>
      </c>
      <c r="E730" s="85">
        <v>0.188513</v>
      </c>
      <c r="F730" s="82">
        <v>42639</v>
      </c>
      <c r="G730" s="85">
        <v>0.1911</v>
      </c>
      <c r="H730" s="81">
        <f t="shared" si="498"/>
        <v>27648.447657999997</v>
      </c>
      <c r="I730" s="81">
        <f t="shared" si="499"/>
        <v>28027.8726</v>
      </c>
      <c r="J730" s="83">
        <f t="shared" si="533"/>
        <v>0</v>
      </c>
      <c r="K730" s="80">
        <f t="shared" si="534"/>
        <v>0</v>
      </c>
      <c r="L730" s="84">
        <f t="shared" si="531"/>
        <v>0.01372319150403426</v>
      </c>
      <c r="M730" s="67">
        <f t="shared" si="532"/>
        <v>379.42494200000147</v>
      </c>
      <c r="V730" s="1">
        <v>42639</v>
      </c>
      <c r="W730" s="46">
        <v>379.42494200000147</v>
      </c>
      <c r="X730" s="46">
        <f t="shared" si="516"/>
        <v>35335.905789000055</v>
      </c>
    </row>
    <row r="731" spans="1:24" ht="12.75">
      <c r="A731" s="1">
        <v>42640</v>
      </c>
      <c r="B731" s="69" t="s">
        <v>115</v>
      </c>
      <c r="C731" s="79" t="s">
        <v>42</v>
      </c>
      <c r="D731" s="80">
        <v>48888</v>
      </c>
      <c r="E731" s="90">
        <v>0.19784</v>
      </c>
      <c r="F731" s="82">
        <v>42640</v>
      </c>
      <c r="G731" s="85">
        <v>0.1915</v>
      </c>
      <c r="H731" s="81">
        <f t="shared" si="498"/>
        <v>9672.001919999999</v>
      </c>
      <c r="I731" s="81">
        <f t="shared" si="499"/>
        <v>9362.052</v>
      </c>
      <c r="J731" s="83">
        <f aca="true" t="shared" si="535" ref="J731:J736">IF(F731&gt;0,F731-A731,0)</f>
        <v>0</v>
      </c>
      <c r="K731" s="80">
        <f aca="true" t="shared" si="536" ref="K731:K737">H731*J731</f>
        <v>0</v>
      </c>
      <c r="L731" s="84">
        <f t="shared" si="531"/>
        <v>-0.03204609785685394</v>
      </c>
      <c r="M731" s="67">
        <f t="shared" si="532"/>
        <v>-309.9499199999991</v>
      </c>
      <c r="V731" s="1">
        <v>42640</v>
      </c>
      <c r="W731" s="46">
        <v>-309.9499199999991</v>
      </c>
      <c r="X731" s="46">
        <f t="shared" si="516"/>
        <v>35025.955869000056</v>
      </c>
    </row>
    <row r="732" spans="1:24" ht="12.75">
      <c r="A732" s="1">
        <v>42641</v>
      </c>
      <c r="B732" s="69" t="s">
        <v>51</v>
      </c>
      <c r="C732" s="79" t="s">
        <v>46</v>
      </c>
      <c r="D732" s="80">
        <v>999</v>
      </c>
      <c r="E732" s="81">
        <v>23.25</v>
      </c>
      <c r="F732" s="82">
        <v>42641</v>
      </c>
      <c r="G732" s="85">
        <v>23.25</v>
      </c>
      <c r="H732" s="81">
        <f t="shared" si="498"/>
        <v>23226.75</v>
      </c>
      <c r="I732" s="81">
        <f t="shared" si="499"/>
        <v>23226.75</v>
      </c>
      <c r="J732" s="83">
        <f t="shared" si="535"/>
        <v>0</v>
      </c>
      <c r="K732" s="80">
        <f t="shared" si="536"/>
        <v>0</v>
      </c>
      <c r="L732" s="84">
        <f t="shared" si="531"/>
        <v>0</v>
      </c>
      <c r="M732" s="67">
        <f t="shared" si="532"/>
        <v>0</v>
      </c>
      <c r="V732" s="1">
        <v>42641</v>
      </c>
      <c r="W732" s="46">
        <v>0</v>
      </c>
      <c r="X732" s="46">
        <f t="shared" si="516"/>
        <v>35025.955869000056</v>
      </c>
    </row>
    <row r="733" spans="1:24" ht="12.75">
      <c r="A733" s="1">
        <v>42646</v>
      </c>
      <c r="B733" s="69" t="s">
        <v>118</v>
      </c>
      <c r="C733" s="79" t="s">
        <v>42</v>
      </c>
      <c r="D733" s="80">
        <v>688</v>
      </c>
      <c r="E733" s="88">
        <v>46.3</v>
      </c>
      <c r="F733" s="82">
        <v>42646</v>
      </c>
      <c r="G733" s="85">
        <v>46.47</v>
      </c>
      <c r="H733" s="81">
        <f t="shared" si="498"/>
        <v>31854.399999999998</v>
      </c>
      <c r="I733" s="81">
        <f t="shared" si="499"/>
        <v>31971.36</v>
      </c>
      <c r="J733" s="83">
        <f t="shared" si="535"/>
        <v>0</v>
      </c>
      <c r="K733" s="80">
        <f t="shared" si="536"/>
        <v>0</v>
      </c>
      <c r="L733" s="84">
        <f t="shared" si="531"/>
        <v>0.003671706263499007</v>
      </c>
      <c r="M733" s="67">
        <f t="shared" si="532"/>
        <v>116.96000000000276</v>
      </c>
      <c r="V733" s="1">
        <v>42646</v>
      </c>
      <c r="W733" s="46">
        <v>116.96000000000276</v>
      </c>
      <c r="X733" s="46">
        <f t="shared" si="516"/>
        <v>35142.91586900006</v>
      </c>
    </row>
    <row r="734" spans="1:24" ht="12.75">
      <c r="A734" s="1">
        <v>42647</v>
      </c>
      <c r="B734" s="69" t="s">
        <v>118</v>
      </c>
      <c r="C734" s="79" t="s">
        <v>42</v>
      </c>
      <c r="D734" s="80">
        <v>777</v>
      </c>
      <c r="E734" s="91">
        <v>46.652819</v>
      </c>
      <c r="F734" s="82">
        <v>42647</v>
      </c>
      <c r="G734" s="85">
        <v>47.35</v>
      </c>
      <c r="H734" s="81">
        <f t="shared" si="498"/>
        <v>36249.240363</v>
      </c>
      <c r="I734" s="81">
        <f t="shared" si="499"/>
        <v>36790.950000000004</v>
      </c>
      <c r="J734" s="83">
        <f t="shared" si="535"/>
        <v>0</v>
      </c>
      <c r="K734" s="80">
        <f t="shared" si="536"/>
        <v>0</v>
      </c>
      <c r="L734" s="84">
        <f aca="true" t="shared" si="537" ref="L734:L739">IF(F734&gt;0,IF(LEFT(UPPER(C734))="S",(H734-I734)/H734,(I734-H734)/H734),0)</f>
        <v>0.014944027283753407</v>
      </c>
      <c r="M734" s="67">
        <f aca="true" t="shared" si="538" ref="M734:M739">(H734*L734)</f>
        <v>541.7096370000072</v>
      </c>
      <c r="V734" s="1">
        <v>42647</v>
      </c>
      <c r="W734" s="46">
        <v>541.7096370000072</v>
      </c>
      <c r="X734" s="46">
        <f t="shared" si="516"/>
        <v>35684.62550600007</v>
      </c>
    </row>
    <row r="735" spans="1:24" ht="12.75">
      <c r="A735" s="1">
        <v>42648</v>
      </c>
      <c r="B735" s="69" t="s">
        <v>53</v>
      </c>
      <c r="C735" s="79" t="s">
        <v>46</v>
      </c>
      <c r="D735" s="80">
        <v>7777</v>
      </c>
      <c r="E735" s="86">
        <v>2.092</v>
      </c>
      <c r="F735" s="82">
        <v>42648</v>
      </c>
      <c r="G735" s="85">
        <v>2.13</v>
      </c>
      <c r="H735" s="81">
        <f t="shared" si="498"/>
        <v>16269.484</v>
      </c>
      <c r="I735" s="81">
        <f t="shared" si="499"/>
        <v>16565.01</v>
      </c>
      <c r="J735" s="83">
        <f t="shared" si="535"/>
        <v>0</v>
      </c>
      <c r="K735" s="80">
        <f t="shared" si="536"/>
        <v>0</v>
      </c>
      <c r="L735" s="84">
        <f t="shared" si="537"/>
        <v>-0.018164435946462592</v>
      </c>
      <c r="M735" s="67">
        <f t="shared" si="538"/>
        <v>-295.525999999998</v>
      </c>
      <c r="V735" s="1">
        <v>42648</v>
      </c>
      <c r="W735" s="46">
        <v>-295.525999999998</v>
      </c>
      <c r="X735" s="46">
        <f t="shared" si="516"/>
        <v>35389.09950600007</v>
      </c>
    </row>
    <row r="736" spans="1:24" ht="12.75">
      <c r="A736" s="1">
        <v>42649</v>
      </c>
      <c r="B736" s="69" t="s">
        <v>125</v>
      </c>
      <c r="C736" s="79" t="s">
        <v>42</v>
      </c>
      <c r="D736" s="80">
        <v>61111</v>
      </c>
      <c r="E736" s="85">
        <v>0.3948</v>
      </c>
      <c r="F736" s="82">
        <v>42649</v>
      </c>
      <c r="G736" s="85">
        <v>0.3955</v>
      </c>
      <c r="H736" s="81">
        <f t="shared" si="498"/>
        <v>24126.622799999997</v>
      </c>
      <c r="I736" s="81">
        <f t="shared" si="499"/>
        <v>24169.4005</v>
      </c>
      <c r="J736" s="83">
        <f t="shared" si="535"/>
        <v>0</v>
      </c>
      <c r="K736" s="80">
        <f t="shared" si="536"/>
        <v>0</v>
      </c>
      <c r="L736" s="84">
        <f t="shared" si="537"/>
        <v>0.0017730496453901693</v>
      </c>
      <c r="M736" s="67">
        <f t="shared" si="538"/>
        <v>42.77770000000237</v>
      </c>
      <c r="V736" s="1">
        <v>42649</v>
      </c>
      <c r="W736" s="46">
        <v>42.77770000000237</v>
      </c>
      <c r="X736" s="46">
        <f t="shared" si="516"/>
        <v>35431.87720600008</v>
      </c>
    </row>
    <row r="737" spans="1:24" ht="12.75">
      <c r="A737" s="1">
        <v>42650</v>
      </c>
      <c r="B737" s="69" t="s">
        <v>65</v>
      </c>
      <c r="C737" s="79" t="s">
        <v>42</v>
      </c>
      <c r="D737" s="88">
        <v>2499</v>
      </c>
      <c r="E737" s="86">
        <v>10.12</v>
      </c>
      <c r="F737" s="82">
        <v>42650</v>
      </c>
      <c r="G737" s="85">
        <v>9.9964</v>
      </c>
      <c r="H737" s="81">
        <f t="shared" si="498"/>
        <v>25289.879999999997</v>
      </c>
      <c r="I737" s="81">
        <f t="shared" si="499"/>
        <v>24981.0036</v>
      </c>
      <c r="J737" s="83">
        <f aca="true" t="shared" si="539" ref="J737:J742">IF(F737&gt;0,F737-A737,0)</f>
        <v>0</v>
      </c>
      <c r="K737" s="80">
        <f t="shared" si="536"/>
        <v>0</v>
      </c>
      <c r="L737" s="84">
        <f t="shared" si="537"/>
        <v>-0.012213438735177762</v>
      </c>
      <c r="M737" s="67">
        <f t="shared" si="538"/>
        <v>-308.8763999999974</v>
      </c>
      <c r="V737" s="1">
        <v>42650</v>
      </c>
      <c r="W737" s="46">
        <v>-308.8763999999974</v>
      </c>
      <c r="X737" s="46">
        <f t="shared" si="516"/>
        <v>35123.000806000084</v>
      </c>
    </row>
    <row r="738" spans="1:24" ht="12.75">
      <c r="A738" s="1">
        <v>42653</v>
      </c>
      <c r="B738" s="69" t="s">
        <v>54</v>
      </c>
      <c r="C738" s="79" t="s">
        <v>42</v>
      </c>
      <c r="D738" s="80">
        <v>1555</v>
      </c>
      <c r="E738" s="81">
        <v>21.61</v>
      </c>
      <c r="F738" s="82">
        <v>42653</v>
      </c>
      <c r="G738" s="81">
        <v>21.87</v>
      </c>
      <c r="H738" s="81">
        <f t="shared" si="498"/>
        <v>33603.549999999996</v>
      </c>
      <c r="I738" s="81">
        <f t="shared" si="499"/>
        <v>34007.85</v>
      </c>
      <c r="J738" s="83">
        <f t="shared" si="539"/>
        <v>0</v>
      </c>
      <c r="K738" s="80">
        <f aca="true" t="shared" si="540" ref="K738:K743">H737*J737</f>
        <v>0</v>
      </c>
      <c r="L738" s="84">
        <f t="shared" si="537"/>
        <v>0.012031466913466076</v>
      </c>
      <c r="M738" s="67">
        <f t="shared" si="538"/>
        <v>404.3000000000029</v>
      </c>
      <c r="V738" s="1">
        <v>42653</v>
      </c>
      <c r="W738" s="46">
        <v>404.3000000000029</v>
      </c>
      <c r="X738" s="46">
        <f t="shared" si="516"/>
        <v>35527.30080600009</v>
      </c>
    </row>
    <row r="739" spans="1:24" ht="12.75">
      <c r="A739" s="1">
        <v>42654</v>
      </c>
      <c r="B739" s="69" t="s">
        <v>115</v>
      </c>
      <c r="C739" s="79" t="s">
        <v>42</v>
      </c>
      <c r="D739" s="80">
        <v>99999</v>
      </c>
      <c r="E739" s="85">
        <v>0.1713</v>
      </c>
      <c r="F739" s="82">
        <v>42654</v>
      </c>
      <c r="G739" s="85">
        <v>0.1704</v>
      </c>
      <c r="H739" s="81">
        <f t="shared" si="498"/>
        <v>17129.828700000002</v>
      </c>
      <c r="I739" s="81">
        <f t="shared" si="499"/>
        <v>17039.8296</v>
      </c>
      <c r="J739" s="83">
        <f t="shared" si="539"/>
        <v>0</v>
      </c>
      <c r="K739" s="80">
        <f t="shared" si="540"/>
        <v>0</v>
      </c>
      <c r="L739" s="84">
        <f t="shared" si="537"/>
        <v>-0.005253940455341558</v>
      </c>
      <c r="M739" s="67">
        <f t="shared" si="538"/>
        <v>-89.99910000000091</v>
      </c>
      <c r="V739" s="1">
        <v>42654</v>
      </c>
      <c r="W739" s="46">
        <v>-89.99910000000091</v>
      </c>
      <c r="X739" s="46">
        <f t="shared" si="516"/>
        <v>35437.301706000086</v>
      </c>
    </row>
    <row r="740" spans="1:24" ht="12.75">
      <c r="A740" s="1">
        <v>42655</v>
      </c>
      <c r="B740" s="69" t="s">
        <v>120</v>
      </c>
      <c r="C740" s="79" t="s">
        <v>42</v>
      </c>
      <c r="D740" s="80">
        <v>7444</v>
      </c>
      <c r="E740" s="86">
        <v>2.126</v>
      </c>
      <c r="F740" s="82">
        <v>42655</v>
      </c>
      <c r="G740" s="85">
        <v>2.144</v>
      </c>
      <c r="H740" s="81">
        <f t="shared" si="498"/>
        <v>15825.944</v>
      </c>
      <c r="I740" s="81">
        <f t="shared" si="499"/>
        <v>15959.936000000002</v>
      </c>
      <c r="J740" s="83">
        <f t="shared" si="539"/>
        <v>0</v>
      </c>
      <c r="K740" s="80">
        <f t="shared" si="540"/>
        <v>0</v>
      </c>
      <c r="L740" s="84">
        <f aca="true" t="shared" si="541" ref="L740:L745">IF(F740&gt;0,IF(LEFT(UPPER(C740))="S",(H740-I740)/H740,(I740-H740)/H740),0)</f>
        <v>0.008466603951081971</v>
      </c>
      <c r="M740" s="67">
        <f aca="true" t="shared" si="542" ref="M740:M745">(H740*L740)</f>
        <v>133.992000000002</v>
      </c>
      <c r="V740" s="1">
        <v>42655</v>
      </c>
      <c r="W740" s="46">
        <v>133.992000000002</v>
      </c>
      <c r="X740" s="46">
        <f t="shared" si="516"/>
        <v>35571.293706000084</v>
      </c>
    </row>
    <row r="741" spans="1:24" ht="12.75">
      <c r="A741" s="1">
        <v>42656</v>
      </c>
      <c r="B741" s="69" t="s">
        <v>115</v>
      </c>
      <c r="C741" s="79" t="s">
        <v>42</v>
      </c>
      <c r="D741" s="80">
        <v>109999</v>
      </c>
      <c r="E741" s="85">
        <v>0.1727</v>
      </c>
      <c r="F741" s="82">
        <v>42656</v>
      </c>
      <c r="G741" s="85">
        <v>0.1708</v>
      </c>
      <c r="H741" s="81">
        <f t="shared" si="498"/>
        <v>18996.8273</v>
      </c>
      <c r="I741" s="81">
        <f t="shared" si="499"/>
        <v>18787.8292</v>
      </c>
      <c r="J741" s="83">
        <f t="shared" si="539"/>
        <v>0</v>
      </c>
      <c r="K741" s="80">
        <f t="shared" si="540"/>
        <v>0</v>
      </c>
      <c r="L741" s="84">
        <f t="shared" si="541"/>
        <v>-0.011001737116386835</v>
      </c>
      <c r="M741" s="67">
        <f t="shared" si="542"/>
        <v>-208.9981000000007</v>
      </c>
      <c r="V741" s="1">
        <v>42656</v>
      </c>
      <c r="W741" s="46">
        <v>-208.9981000000007</v>
      </c>
      <c r="X741" s="46">
        <f t="shared" si="516"/>
        <v>35362.29560600009</v>
      </c>
    </row>
    <row r="742" spans="1:24" ht="12.75">
      <c r="A742" s="1">
        <v>42660</v>
      </c>
      <c r="B742" s="69" t="s">
        <v>45</v>
      </c>
      <c r="C742" s="79" t="s">
        <v>46</v>
      </c>
      <c r="D742" s="80">
        <v>5555</v>
      </c>
      <c r="E742" s="86">
        <v>2.628</v>
      </c>
      <c r="F742" s="82">
        <v>42660</v>
      </c>
      <c r="G742" s="85">
        <v>2.572</v>
      </c>
      <c r="H742" s="81">
        <f t="shared" si="498"/>
        <v>14598.54</v>
      </c>
      <c r="I742" s="81">
        <f t="shared" si="499"/>
        <v>14287.460000000001</v>
      </c>
      <c r="J742" s="83">
        <f t="shared" si="539"/>
        <v>0</v>
      </c>
      <c r="K742" s="80">
        <f t="shared" si="540"/>
        <v>0</v>
      </c>
      <c r="L742" s="84">
        <f t="shared" si="541"/>
        <v>0.021308980213089797</v>
      </c>
      <c r="M742" s="67">
        <f t="shared" si="542"/>
        <v>311.0799999999999</v>
      </c>
      <c r="V742" s="1">
        <v>42660</v>
      </c>
      <c r="W742" s="46">
        <v>311.0799999999999</v>
      </c>
      <c r="X742" s="46">
        <f t="shared" si="516"/>
        <v>35673.37560600009</v>
      </c>
    </row>
    <row r="743" spans="1:24" ht="12.75">
      <c r="A743" s="1">
        <v>42661</v>
      </c>
      <c r="B743" s="69" t="s">
        <v>39</v>
      </c>
      <c r="C743" s="79" t="s">
        <v>42</v>
      </c>
      <c r="D743" s="80">
        <v>79999</v>
      </c>
      <c r="E743" s="85">
        <v>0.417806</v>
      </c>
      <c r="F743" s="82">
        <v>42661</v>
      </c>
      <c r="G743" s="85">
        <v>0.4134</v>
      </c>
      <c r="H743" s="81">
        <f t="shared" si="498"/>
        <v>33424.062194</v>
      </c>
      <c r="I743" s="81">
        <f t="shared" si="499"/>
        <v>33071.5866</v>
      </c>
      <c r="J743" s="83">
        <f aca="true" t="shared" si="543" ref="J743:J748">IF(F743&gt;0,F743-A743,0)</f>
        <v>0</v>
      </c>
      <c r="K743" s="80">
        <f t="shared" si="540"/>
        <v>0</v>
      </c>
      <c r="L743" s="84">
        <f t="shared" si="541"/>
        <v>-0.01054556420922617</v>
      </c>
      <c r="M743" s="67">
        <f t="shared" si="542"/>
        <v>-352.4755939999959</v>
      </c>
      <c r="V743" s="1">
        <v>42661</v>
      </c>
      <c r="W743" s="46">
        <v>-352.4755939999959</v>
      </c>
      <c r="X743" s="46">
        <f t="shared" si="516"/>
        <v>35320.90001200009</v>
      </c>
    </row>
    <row r="744" spans="1:24" ht="12.75">
      <c r="A744" s="1">
        <v>42662</v>
      </c>
      <c r="B744" s="69" t="s">
        <v>116</v>
      </c>
      <c r="C744" s="79" t="s">
        <v>42</v>
      </c>
      <c r="D744" s="80">
        <v>5444</v>
      </c>
      <c r="E744" s="86">
        <v>5.755</v>
      </c>
      <c r="F744" s="82">
        <v>42662</v>
      </c>
      <c r="G744" s="81">
        <v>5.7</v>
      </c>
      <c r="H744" s="81">
        <f t="shared" si="498"/>
        <v>31330.22</v>
      </c>
      <c r="I744" s="81">
        <f t="shared" si="499"/>
        <v>31030.8</v>
      </c>
      <c r="J744" s="83">
        <f t="shared" si="543"/>
        <v>0</v>
      </c>
      <c r="K744" s="80">
        <f aca="true" t="shared" si="544" ref="K744:K750">H743*J743</f>
        <v>0</v>
      </c>
      <c r="L744" s="84">
        <f t="shared" si="541"/>
        <v>-0.009556907037358878</v>
      </c>
      <c r="M744" s="67">
        <f t="shared" si="542"/>
        <v>-299.4200000000019</v>
      </c>
      <c r="V744" s="1">
        <v>42662</v>
      </c>
      <c r="W744" s="46">
        <v>-299.4200000000019</v>
      </c>
      <c r="X744" s="46">
        <f t="shared" si="516"/>
        <v>35021.48001200009</v>
      </c>
    </row>
    <row r="745" spans="1:24" ht="12.75">
      <c r="A745" s="1">
        <v>42663</v>
      </c>
      <c r="B745" s="69" t="s">
        <v>113</v>
      </c>
      <c r="C745" s="79" t="s">
        <v>42</v>
      </c>
      <c r="D745" s="80">
        <v>4222</v>
      </c>
      <c r="E745" s="81">
        <v>2.61</v>
      </c>
      <c r="F745" s="82">
        <v>42663</v>
      </c>
      <c r="G745" s="81">
        <v>2.62</v>
      </c>
      <c r="H745" s="81">
        <f t="shared" si="498"/>
        <v>11019.42</v>
      </c>
      <c r="I745" s="81">
        <f t="shared" si="499"/>
        <v>11061.640000000001</v>
      </c>
      <c r="J745" s="83">
        <f t="shared" si="543"/>
        <v>0</v>
      </c>
      <c r="K745" s="80">
        <f t="shared" si="544"/>
        <v>0</v>
      </c>
      <c r="L745" s="84">
        <f t="shared" si="541"/>
        <v>0.0038314176245211784</v>
      </c>
      <c r="M745" s="67">
        <f t="shared" si="542"/>
        <v>42.220000000001164</v>
      </c>
      <c r="V745" s="1">
        <v>42663</v>
      </c>
      <c r="W745" s="46">
        <v>42.220000000001164</v>
      </c>
      <c r="X745" s="46">
        <f t="shared" si="516"/>
        <v>35063.70001200009</v>
      </c>
    </row>
    <row r="746" spans="1:24" ht="12.75">
      <c r="A746" s="1">
        <v>42667</v>
      </c>
      <c r="B746" s="69" t="s">
        <v>39</v>
      </c>
      <c r="C746" s="79" t="s">
        <v>46</v>
      </c>
      <c r="D746" s="80">
        <v>48777</v>
      </c>
      <c r="E746" s="86">
        <v>0.438</v>
      </c>
      <c r="F746" s="82">
        <v>42667</v>
      </c>
      <c r="G746" s="86">
        <v>0.438</v>
      </c>
      <c r="H746" s="81">
        <f t="shared" si="498"/>
        <v>21364.326</v>
      </c>
      <c r="I746" s="81">
        <f t="shared" si="499"/>
        <v>21364.326</v>
      </c>
      <c r="J746" s="83">
        <f t="shared" si="543"/>
        <v>0</v>
      </c>
      <c r="K746" s="80">
        <f t="shared" si="544"/>
        <v>0</v>
      </c>
      <c r="L746" s="84">
        <f aca="true" t="shared" si="545" ref="L746:L751">IF(F746&gt;0,IF(LEFT(UPPER(C746))="S",(H746-I746)/H746,(I746-H746)/H746),0)</f>
        <v>0</v>
      </c>
      <c r="M746" s="67">
        <f aca="true" t="shared" si="546" ref="M746:M751">(H746*L746)</f>
        <v>0</v>
      </c>
      <c r="V746" s="1">
        <v>42667</v>
      </c>
      <c r="W746" s="46">
        <v>0</v>
      </c>
      <c r="X746" s="46">
        <f t="shared" si="516"/>
        <v>35063.70001200009</v>
      </c>
    </row>
    <row r="747" spans="1:24" ht="12.75">
      <c r="A747" s="1">
        <v>42668</v>
      </c>
      <c r="B747" s="69" t="s">
        <v>114</v>
      </c>
      <c r="C747" s="79" t="s">
        <v>119</v>
      </c>
      <c r="D747" s="80">
        <v>42222</v>
      </c>
      <c r="E747" s="88">
        <v>0.8</v>
      </c>
      <c r="F747" s="82">
        <v>42668</v>
      </c>
      <c r="G747" s="85">
        <v>0.7928</v>
      </c>
      <c r="H747" s="81">
        <f t="shared" si="498"/>
        <v>33777.6</v>
      </c>
      <c r="I747" s="81">
        <f t="shared" si="499"/>
        <v>33473.601599999995</v>
      </c>
      <c r="J747" s="83">
        <f t="shared" si="543"/>
        <v>0</v>
      </c>
      <c r="K747" s="80">
        <f t="shared" si="544"/>
        <v>0</v>
      </c>
      <c r="L747" s="84">
        <f t="shared" si="545"/>
        <v>-0.00900000000000012</v>
      </c>
      <c r="M747" s="67">
        <f t="shared" si="546"/>
        <v>-303.99840000000404</v>
      </c>
      <c r="V747" s="1">
        <v>42668</v>
      </c>
      <c r="W747" s="46">
        <v>-303.99840000000404</v>
      </c>
      <c r="X747" s="46">
        <f t="shared" si="516"/>
        <v>34759.701612000084</v>
      </c>
    </row>
    <row r="748" spans="1:24" ht="12.75">
      <c r="A748" s="1">
        <v>42669</v>
      </c>
      <c r="B748" s="69" t="s">
        <v>118</v>
      </c>
      <c r="C748" s="79" t="s">
        <v>119</v>
      </c>
      <c r="D748" s="80">
        <v>466</v>
      </c>
      <c r="E748" s="81">
        <v>49.02</v>
      </c>
      <c r="F748" s="82">
        <v>42669</v>
      </c>
      <c r="G748" s="81">
        <v>48.38</v>
      </c>
      <c r="H748" s="81">
        <f t="shared" si="498"/>
        <v>22843.32</v>
      </c>
      <c r="I748" s="81">
        <f aca="true" t="shared" si="547" ref="I748:I779">IF(F748&gt;0,G748*D748,0)</f>
        <v>22545.08</v>
      </c>
      <c r="J748" s="83">
        <f t="shared" si="543"/>
        <v>0</v>
      </c>
      <c r="K748" s="80">
        <f t="shared" si="544"/>
        <v>0</v>
      </c>
      <c r="L748" s="84">
        <f t="shared" si="545"/>
        <v>-0.013055895552835489</v>
      </c>
      <c r="M748" s="67">
        <f t="shared" si="546"/>
        <v>-298.23999999999796</v>
      </c>
      <c r="V748" s="1">
        <v>42669</v>
      </c>
      <c r="W748" s="46">
        <v>-298.23999999999796</v>
      </c>
      <c r="X748" s="46">
        <f t="shared" si="516"/>
        <v>34461.46161200009</v>
      </c>
    </row>
    <row r="749" spans="1:24" ht="12.75">
      <c r="A749" s="1">
        <v>42674</v>
      </c>
      <c r="B749" s="69" t="s">
        <v>127</v>
      </c>
      <c r="C749" s="79" t="s">
        <v>119</v>
      </c>
      <c r="D749" s="80">
        <v>2555</v>
      </c>
      <c r="E749" s="85">
        <v>8.485</v>
      </c>
      <c r="F749" s="82">
        <v>42674</v>
      </c>
      <c r="G749" s="85">
        <v>8.485</v>
      </c>
      <c r="H749" s="81">
        <f t="shared" si="498"/>
        <v>21679.175</v>
      </c>
      <c r="I749" s="81">
        <f t="shared" si="547"/>
        <v>21679.175</v>
      </c>
      <c r="J749" s="83">
        <f aca="true" t="shared" si="548" ref="J749:J754">IF(F749&gt;0,F749-A749,0)</f>
        <v>0</v>
      </c>
      <c r="K749" s="80">
        <f t="shared" si="544"/>
        <v>0</v>
      </c>
      <c r="L749" s="84">
        <f t="shared" si="545"/>
        <v>0</v>
      </c>
      <c r="M749" s="67">
        <f t="shared" si="546"/>
        <v>0</v>
      </c>
      <c r="V749" s="1">
        <v>42674</v>
      </c>
      <c r="W749" s="46">
        <v>0</v>
      </c>
      <c r="X749" s="46">
        <f t="shared" si="516"/>
        <v>34461.46161200009</v>
      </c>
    </row>
    <row r="750" spans="1:24" ht="12.75">
      <c r="A750" s="1">
        <v>42676</v>
      </c>
      <c r="B750" s="69" t="s">
        <v>114</v>
      </c>
      <c r="C750" s="79" t="s">
        <v>42</v>
      </c>
      <c r="D750" s="80">
        <v>24999</v>
      </c>
      <c r="E750" s="86">
        <v>0.7925</v>
      </c>
      <c r="F750" s="82">
        <v>42676</v>
      </c>
      <c r="G750" s="85">
        <v>0.7805</v>
      </c>
      <c r="H750" s="81">
        <f t="shared" si="498"/>
        <v>19811.7075</v>
      </c>
      <c r="I750" s="81">
        <f t="shared" si="547"/>
        <v>19511.7195</v>
      </c>
      <c r="J750" s="83">
        <f t="shared" si="548"/>
        <v>0</v>
      </c>
      <c r="K750" s="80">
        <f t="shared" si="544"/>
        <v>0</v>
      </c>
      <c r="L750" s="84">
        <f t="shared" si="545"/>
        <v>-0.015141955835962204</v>
      </c>
      <c r="M750" s="67">
        <f t="shared" si="546"/>
        <v>-299.9880000000012</v>
      </c>
      <c r="V750" s="1">
        <v>42676</v>
      </c>
      <c r="W750" s="46">
        <v>-299.9880000000012</v>
      </c>
      <c r="X750" s="46">
        <f t="shared" si="516"/>
        <v>34161.47361200009</v>
      </c>
    </row>
    <row r="751" spans="1:24" ht="12.75">
      <c r="A751" s="1">
        <v>42677</v>
      </c>
      <c r="B751" s="69" t="s">
        <v>114</v>
      </c>
      <c r="C751" s="79" t="s">
        <v>42</v>
      </c>
      <c r="D751" s="80">
        <v>33333</v>
      </c>
      <c r="E751" s="85">
        <v>0.773</v>
      </c>
      <c r="F751" s="82">
        <v>42677</v>
      </c>
      <c r="G751" s="85">
        <v>0.7733</v>
      </c>
      <c r="H751" s="81">
        <f t="shared" si="498"/>
        <v>25766.409</v>
      </c>
      <c r="I751" s="81">
        <f t="shared" si="547"/>
        <v>25776.4089</v>
      </c>
      <c r="J751" s="83">
        <f t="shared" si="548"/>
        <v>0</v>
      </c>
      <c r="K751" s="80">
        <f aca="true" t="shared" si="549" ref="K751:K756">H750*J750</f>
        <v>0</v>
      </c>
      <c r="L751" s="84">
        <f t="shared" si="545"/>
        <v>0.0003880983182405778</v>
      </c>
      <c r="M751" s="67">
        <f t="shared" si="546"/>
        <v>9.999899999998888</v>
      </c>
      <c r="V751" s="1">
        <v>42677</v>
      </c>
      <c r="W751" s="46">
        <v>9.999899999998888</v>
      </c>
      <c r="X751" s="46">
        <f t="shared" si="516"/>
        <v>34171.473512000084</v>
      </c>
    </row>
    <row r="752" spans="1:24" ht="12.75">
      <c r="A752" s="1">
        <v>42678</v>
      </c>
      <c r="B752" s="69" t="s">
        <v>61</v>
      </c>
      <c r="C752" s="79" t="s">
        <v>42</v>
      </c>
      <c r="D752" s="80">
        <v>577</v>
      </c>
      <c r="E752" s="81">
        <v>46.02</v>
      </c>
      <c r="F752" s="82">
        <v>42678</v>
      </c>
      <c r="G752" s="81">
        <v>46.8</v>
      </c>
      <c r="H752" s="81">
        <f t="shared" si="498"/>
        <v>26553.54</v>
      </c>
      <c r="I752" s="81">
        <f t="shared" si="547"/>
        <v>27003.6</v>
      </c>
      <c r="J752" s="83">
        <f t="shared" si="548"/>
        <v>0</v>
      </c>
      <c r="K752" s="80">
        <f t="shared" si="549"/>
        <v>0</v>
      </c>
      <c r="L752" s="84">
        <f aca="true" t="shared" si="550" ref="L752:L757">IF(F752&gt;0,IF(LEFT(UPPER(C752))="S",(H752-I752)/H752,(I752-H752)/H752),0)</f>
        <v>0.016949152542372795</v>
      </c>
      <c r="M752" s="67">
        <f aca="true" t="shared" si="551" ref="M752:M757">(H752*L752)</f>
        <v>450.05999999999773</v>
      </c>
      <c r="V752" s="1">
        <v>42678</v>
      </c>
      <c r="W752" s="46">
        <v>450.0599999999977</v>
      </c>
      <c r="X752" s="46">
        <f t="shared" si="516"/>
        <v>34621.53351200008</v>
      </c>
    </row>
    <row r="753" spans="1:24" ht="12.75">
      <c r="A753" s="1">
        <v>42681</v>
      </c>
      <c r="B753" s="69" t="s">
        <v>114</v>
      </c>
      <c r="C753" s="79" t="s">
        <v>42</v>
      </c>
      <c r="D753" s="80">
        <v>37333</v>
      </c>
      <c r="E753" s="86">
        <v>0.763</v>
      </c>
      <c r="F753" s="82">
        <v>42681</v>
      </c>
      <c r="G753" s="85">
        <v>0.7549</v>
      </c>
      <c r="H753" s="81">
        <f t="shared" si="498"/>
        <v>28485.079</v>
      </c>
      <c r="I753" s="81">
        <f t="shared" si="547"/>
        <v>28182.6817</v>
      </c>
      <c r="J753" s="83">
        <f t="shared" si="548"/>
        <v>0</v>
      </c>
      <c r="K753" s="80">
        <f t="shared" si="549"/>
        <v>0</v>
      </c>
      <c r="L753" s="84">
        <f t="shared" si="550"/>
        <v>-0.010615989515072102</v>
      </c>
      <c r="M753" s="67">
        <f t="shared" si="551"/>
        <v>-302.39730000000054</v>
      </c>
      <c r="V753" s="1">
        <v>42681</v>
      </c>
      <c r="W753" s="46">
        <v>-302.39730000000054</v>
      </c>
      <c r="X753" s="46">
        <f t="shared" si="516"/>
        <v>34319.136212000085</v>
      </c>
    </row>
    <row r="754" spans="1:24" ht="12.75">
      <c r="A754" s="1">
        <v>42682</v>
      </c>
      <c r="B754" s="69" t="s">
        <v>118</v>
      </c>
      <c r="C754" s="79" t="s">
        <v>46</v>
      </c>
      <c r="D754" s="80">
        <v>533</v>
      </c>
      <c r="E754" s="85">
        <v>49.3981</v>
      </c>
      <c r="F754" s="82">
        <v>42682</v>
      </c>
      <c r="G754" s="85">
        <v>49.46</v>
      </c>
      <c r="H754" s="81">
        <f t="shared" si="498"/>
        <v>26329.1873</v>
      </c>
      <c r="I754" s="81">
        <f t="shared" si="547"/>
        <v>26362.18</v>
      </c>
      <c r="J754" s="83">
        <f t="shared" si="548"/>
        <v>0</v>
      </c>
      <c r="K754" s="80">
        <f t="shared" si="549"/>
        <v>0</v>
      </c>
      <c r="L754" s="84">
        <f t="shared" si="550"/>
        <v>-0.0012530846328097213</v>
      </c>
      <c r="M754" s="67">
        <f t="shared" si="551"/>
        <v>-32.99269999999888</v>
      </c>
      <c r="V754" s="1">
        <v>42682</v>
      </c>
      <c r="W754" s="46">
        <v>-32.99269999999888</v>
      </c>
      <c r="X754" s="46">
        <f t="shared" si="516"/>
        <v>34286.14351200008</v>
      </c>
    </row>
    <row r="755" spans="1:24" ht="12.75">
      <c r="A755" s="1">
        <v>42683</v>
      </c>
      <c r="B755" s="69" t="s">
        <v>65</v>
      </c>
      <c r="C755" s="79" t="s">
        <v>46</v>
      </c>
      <c r="D755" s="80">
        <v>1999</v>
      </c>
      <c r="E755" s="81">
        <v>11.12</v>
      </c>
      <c r="F755" s="82">
        <v>42683</v>
      </c>
      <c r="G755" s="85">
        <v>11.27</v>
      </c>
      <c r="H755" s="81">
        <f t="shared" si="498"/>
        <v>22228.879999999997</v>
      </c>
      <c r="I755" s="81">
        <f t="shared" si="547"/>
        <v>22528.73</v>
      </c>
      <c r="J755" s="83">
        <f aca="true" t="shared" si="552" ref="J755:J761">IF(F755&gt;0,F755-A755,0)</f>
        <v>0</v>
      </c>
      <c r="K755" s="80">
        <f t="shared" si="549"/>
        <v>0</v>
      </c>
      <c r="L755" s="84">
        <f t="shared" si="550"/>
        <v>-0.013489208633093625</v>
      </c>
      <c r="M755" s="67">
        <f t="shared" si="551"/>
        <v>-299.8500000000022</v>
      </c>
      <c r="V755" s="1">
        <v>42683</v>
      </c>
      <c r="W755" s="46">
        <v>-299.8500000000022</v>
      </c>
      <c r="X755" s="46">
        <f t="shared" si="516"/>
        <v>33986.29351200008</v>
      </c>
    </row>
    <row r="756" spans="1:24" ht="12.75">
      <c r="A756" s="1">
        <v>42684</v>
      </c>
      <c r="B756" s="69" t="s">
        <v>114</v>
      </c>
      <c r="C756" s="79" t="s">
        <v>46</v>
      </c>
      <c r="D756" s="80">
        <v>33333</v>
      </c>
      <c r="E756" s="85">
        <v>0.7515</v>
      </c>
      <c r="F756" s="82">
        <v>42684</v>
      </c>
      <c r="G756" s="85">
        <v>0.7315</v>
      </c>
      <c r="H756" s="81">
        <f t="shared" si="498"/>
        <v>25049.749499999998</v>
      </c>
      <c r="I756" s="81">
        <f t="shared" si="547"/>
        <v>24383.089500000002</v>
      </c>
      <c r="J756" s="83">
        <f t="shared" si="552"/>
        <v>0</v>
      </c>
      <c r="K756" s="80">
        <f t="shared" si="549"/>
        <v>0</v>
      </c>
      <c r="L756" s="84">
        <f t="shared" si="550"/>
        <v>0.02661343978709233</v>
      </c>
      <c r="M756" s="67">
        <f t="shared" si="551"/>
        <v>666.6599999999962</v>
      </c>
      <c r="V756" s="1">
        <v>42684</v>
      </c>
      <c r="W756" s="46">
        <v>666.6599999999962</v>
      </c>
      <c r="X756" s="46">
        <f t="shared" si="516"/>
        <v>34652.95351200007</v>
      </c>
    </row>
    <row r="757" spans="1:24" ht="12.75">
      <c r="A757" s="1">
        <v>42685</v>
      </c>
      <c r="B757" s="69" t="s">
        <v>128</v>
      </c>
      <c r="C757" s="79" t="s">
        <v>42</v>
      </c>
      <c r="D757" s="80">
        <v>4444</v>
      </c>
      <c r="E757" s="86">
        <v>3.276</v>
      </c>
      <c r="F757" s="82">
        <v>42685</v>
      </c>
      <c r="G757" s="85">
        <v>3.332</v>
      </c>
      <c r="H757" s="81">
        <f t="shared" si="498"/>
        <v>14558.544</v>
      </c>
      <c r="I757" s="81">
        <f t="shared" si="547"/>
        <v>14807.408</v>
      </c>
      <c r="J757" s="83">
        <f t="shared" si="552"/>
        <v>0</v>
      </c>
      <c r="K757" s="80">
        <f aca="true" t="shared" si="553" ref="K757:K762">H756*J756</f>
        <v>0</v>
      </c>
      <c r="L757" s="84">
        <f t="shared" si="550"/>
        <v>0.017094017094017065</v>
      </c>
      <c r="M757" s="67">
        <f t="shared" si="551"/>
        <v>248.86399999999958</v>
      </c>
      <c r="V757" s="1">
        <v>42685</v>
      </c>
      <c r="W757" s="46">
        <v>248.86399999999958</v>
      </c>
      <c r="X757" s="46">
        <f t="shared" si="516"/>
        <v>34901.817512000074</v>
      </c>
    </row>
    <row r="758" spans="1:24" ht="12.75">
      <c r="A758" s="1">
        <v>42688</v>
      </c>
      <c r="B758" s="69" t="s">
        <v>129</v>
      </c>
      <c r="C758" s="79" t="s">
        <v>46</v>
      </c>
      <c r="D758" s="80">
        <v>444</v>
      </c>
      <c r="E758" s="81">
        <v>39.77</v>
      </c>
      <c r="F758" s="82">
        <v>42688</v>
      </c>
      <c r="G758" s="81">
        <v>38.39</v>
      </c>
      <c r="H758" s="81">
        <f t="shared" si="498"/>
        <v>17657.88</v>
      </c>
      <c r="I758" s="81">
        <f t="shared" si="547"/>
        <v>17045.16</v>
      </c>
      <c r="J758" s="83">
        <f t="shared" si="552"/>
        <v>0</v>
      </c>
      <c r="K758" s="80">
        <f t="shared" si="553"/>
        <v>0</v>
      </c>
      <c r="L758" s="84">
        <f aca="true" t="shared" si="554" ref="L758:L770">IF(F758&gt;0,IF(LEFT(UPPER(C758))="S",(H758-I758)/H758,(I758-H758)/H758),0)</f>
        <v>0.03469952225295455</v>
      </c>
      <c r="M758" s="67">
        <f aca="true" t="shared" si="555" ref="M758:M770">(H758*L758)</f>
        <v>612.7200000000012</v>
      </c>
      <c r="V758" s="1">
        <v>42688</v>
      </c>
      <c r="W758" s="46">
        <v>612.7200000000012</v>
      </c>
      <c r="X758" s="46">
        <f t="shared" si="516"/>
        <v>35514.537512000075</v>
      </c>
    </row>
    <row r="759" spans="1:24" ht="12.75">
      <c r="A759" s="1">
        <v>42689</v>
      </c>
      <c r="B759" s="69" t="s">
        <v>130</v>
      </c>
      <c r="C759" s="79" t="s">
        <v>10</v>
      </c>
      <c r="D759" s="80">
        <v>1222</v>
      </c>
      <c r="E759" s="81">
        <v>19.98</v>
      </c>
      <c r="F759" s="82">
        <v>42689</v>
      </c>
      <c r="G759" s="85">
        <v>20.16</v>
      </c>
      <c r="H759" s="81">
        <f t="shared" si="498"/>
        <v>24415.56</v>
      </c>
      <c r="I759" s="81">
        <f t="shared" si="547"/>
        <v>24635.52</v>
      </c>
      <c r="J759" s="83">
        <f t="shared" si="552"/>
        <v>0</v>
      </c>
      <c r="K759" s="80">
        <f t="shared" si="553"/>
        <v>0</v>
      </c>
      <c r="L759" s="84">
        <f t="shared" si="554"/>
        <v>0.009009009009008973</v>
      </c>
      <c r="M759" s="67">
        <f t="shared" si="555"/>
        <v>219.95999999999913</v>
      </c>
      <c r="V759" s="1">
        <v>42689</v>
      </c>
      <c r="W759" s="46">
        <v>219.95999999999913</v>
      </c>
      <c r="X759" s="46">
        <f t="shared" si="516"/>
        <v>35734.497512000074</v>
      </c>
    </row>
    <row r="760" spans="1:24" ht="12.75">
      <c r="A760" s="1">
        <v>42690</v>
      </c>
      <c r="B760" s="69" t="s">
        <v>124</v>
      </c>
      <c r="C760" s="79" t="s">
        <v>10</v>
      </c>
      <c r="D760" s="80">
        <v>3333</v>
      </c>
      <c r="E760" s="81">
        <v>7.04</v>
      </c>
      <c r="F760" s="82">
        <v>42690</v>
      </c>
      <c r="G760" s="85">
        <v>6.955</v>
      </c>
      <c r="H760" s="81">
        <f t="shared" si="498"/>
        <v>23464.32</v>
      </c>
      <c r="I760" s="81">
        <f t="shared" si="547"/>
        <v>23181.015</v>
      </c>
      <c r="J760" s="83">
        <f t="shared" si="552"/>
        <v>0</v>
      </c>
      <c r="K760" s="80">
        <f t="shared" si="553"/>
        <v>0</v>
      </c>
      <c r="L760" s="84">
        <f t="shared" si="554"/>
        <v>-0.012073863636363648</v>
      </c>
      <c r="M760" s="67">
        <f t="shared" si="555"/>
        <v>-283.3050000000003</v>
      </c>
      <c r="V760" s="1">
        <v>42690</v>
      </c>
      <c r="W760" s="46">
        <v>-283.3050000000003</v>
      </c>
      <c r="X760" s="46">
        <f t="shared" si="516"/>
        <v>35451.192512000074</v>
      </c>
    </row>
    <row r="761" spans="1:24" ht="12.75">
      <c r="A761" s="1">
        <v>42691</v>
      </c>
      <c r="B761" s="69" t="s">
        <v>51</v>
      </c>
      <c r="C761" s="79" t="s">
        <v>46</v>
      </c>
      <c r="D761" s="80">
        <v>666</v>
      </c>
      <c r="E761" s="85">
        <v>22.96</v>
      </c>
      <c r="F761" s="82">
        <v>42691</v>
      </c>
      <c r="G761" s="85">
        <v>22.85</v>
      </c>
      <c r="H761" s="81">
        <f t="shared" si="498"/>
        <v>15291.36</v>
      </c>
      <c r="I761" s="81">
        <f t="shared" si="547"/>
        <v>15218.1</v>
      </c>
      <c r="J761" s="83">
        <f t="shared" si="552"/>
        <v>0</v>
      </c>
      <c r="K761" s="80">
        <f t="shared" si="553"/>
        <v>0</v>
      </c>
      <c r="L761" s="84">
        <f t="shared" si="554"/>
        <v>0.004790940766550537</v>
      </c>
      <c r="M761" s="67">
        <f t="shared" si="555"/>
        <v>73.26000000000022</v>
      </c>
      <c r="V761" s="1">
        <v>42691</v>
      </c>
      <c r="W761" s="46">
        <v>73.26000000000022</v>
      </c>
      <c r="X761" s="46">
        <f t="shared" si="516"/>
        <v>35524.452512000076</v>
      </c>
    </row>
    <row r="762" spans="1:24" ht="12.75">
      <c r="A762" s="1">
        <v>42692</v>
      </c>
      <c r="B762" s="69" t="s">
        <v>131</v>
      </c>
      <c r="C762" s="79" t="s">
        <v>10</v>
      </c>
      <c r="D762" s="80">
        <v>3111</v>
      </c>
      <c r="E762" s="85">
        <v>8.745</v>
      </c>
      <c r="F762" s="82">
        <v>42692</v>
      </c>
      <c r="G762" s="85">
        <v>8.64</v>
      </c>
      <c r="H762" s="81">
        <f t="shared" si="498"/>
        <v>27205.694999999996</v>
      </c>
      <c r="I762" s="81">
        <f t="shared" si="547"/>
        <v>26879.04</v>
      </c>
      <c r="J762" s="83">
        <f aca="true" t="shared" si="556" ref="J762:J767">IF(F762&gt;0,F762-A762,0)</f>
        <v>0</v>
      </c>
      <c r="K762" s="80">
        <f t="shared" si="553"/>
        <v>0</v>
      </c>
      <c r="L762" s="84">
        <f t="shared" si="554"/>
        <v>-0.012006861063464663</v>
      </c>
      <c r="M762" s="67">
        <f t="shared" si="555"/>
        <v>-326.6549999999952</v>
      </c>
      <c r="V762" s="1">
        <v>42692</v>
      </c>
      <c r="W762" s="46">
        <v>-326.6549999999952</v>
      </c>
      <c r="X762" s="46">
        <f t="shared" si="516"/>
        <v>35197.79751200008</v>
      </c>
    </row>
    <row r="763" spans="1:24" ht="12.75">
      <c r="A763" s="1">
        <v>42695</v>
      </c>
      <c r="B763" s="69" t="s">
        <v>118</v>
      </c>
      <c r="C763" s="79" t="s">
        <v>42</v>
      </c>
      <c r="D763" s="80">
        <v>333</v>
      </c>
      <c r="E763" s="85">
        <v>49.01</v>
      </c>
      <c r="F763" s="82">
        <v>42695</v>
      </c>
      <c r="G763" s="85">
        <v>50.45</v>
      </c>
      <c r="H763" s="81">
        <f t="shared" si="498"/>
        <v>16320.33</v>
      </c>
      <c r="I763" s="81">
        <f t="shared" si="547"/>
        <v>16799.850000000002</v>
      </c>
      <c r="J763" s="83">
        <f t="shared" si="556"/>
        <v>0</v>
      </c>
      <c r="K763" s="80">
        <f aca="true" t="shared" si="557" ref="K763:K768">H762*J762</f>
        <v>0</v>
      </c>
      <c r="L763" s="84">
        <f t="shared" si="554"/>
        <v>0.029381758824729785</v>
      </c>
      <c r="M763" s="67">
        <f t="shared" si="555"/>
        <v>479.52000000000226</v>
      </c>
      <c r="V763" s="1">
        <v>42695</v>
      </c>
      <c r="W763" s="46">
        <v>479.52000000000226</v>
      </c>
      <c r="X763" s="46">
        <f t="shared" si="516"/>
        <v>35677.31751200008</v>
      </c>
    </row>
    <row r="764" spans="1:24" ht="12.75">
      <c r="A764" s="1">
        <v>42696</v>
      </c>
      <c r="B764" s="69" t="s">
        <v>89</v>
      </c>
      <c r="C764" s="79" t="s">
        <v>42</v>
      </c>
      <c r="D764" s="80">
        <v>53333</v>
      </c>
      <c r="E764" s="85">
        <v>0.2996</v>
      </c>
      <c r="F764" s="82">
        <v>42696</v>
      </c>
      <c r="G764" s="85">
        <v>0.297</v>
      </c>
      <c r="H764" s="81">
        <f t="shared" si="498"/>
        <v>15978.566799999999</v>
      </c>
      <c r="I764" s="81">
        <f t="shared" si="547"/>
        <v>15839.901</v>
      </c>
      <c r="J764" s="83">
        <f t="shared" si="556"/>
        <v>0</v>
      </c>
      <c r="K764" s="80">
        <f t="shared" si="557"/>
        <v>0</v>
      </c>
      <c r="L764" s="84">
        <f t="shared" si="554"/>
        <v>-0.008678237650200196</v>
      </c>
      <c r="M764" s="67">
        <f t="shared" si="555"/>
        <v>-138.66579999999885</v>
      </c>
      <c r="V764" s="1">
        <v>42696</v>
      </c>
      <c r="W764" s="46">
        <v>-138.66579999999885</v>
      </c>
      <c r="X764" s="46">
        <f t="shared" si="516"/>
        <v>35538.65171200008</v>
      </c>
    </row>
    <row r="765" spans="1:24" ht="12.75">
      <c r="A765" s="1">
        <v>42697</v>
      </c>
      <c r="B765" s="69" t="s">
        <v>90</v>
      </c>
      <c r="C765" s="79" t="s">
        <v>42</v>
      </c>
      <c r="D765" s="80">
        <v>633</v>
      </c>
      <c r="E765" s="81">
        <v>39.15</v>
      </c>
      <c r="F765" s="82">
        <v>42697</v>
      </c>
      <c r="G765" s="85">
        <v>38.6993</v>
      </c>
      <c r="H765" s="81">
        <f t="shared" si="498"/>
        <v>24781.95</v>
      </c>
      <c r="I765" s="81">
        <f t="shared" si="547"/>
        <v>24496.6569</v>
      </c>
      <c r="J765" s="83">
        <f t="shared" si="556"/>
        <v>0</v>
      </c>
      <c r="K765" s="80">
        <f t="shared" si="557"/>
        <v>0</v>
      </c>
      <c r="L765" s="84">
        <f t="shared" si="554"/>
        <v>-0.011512132822477608</v>
      </c>
      <c r="M765" s="67">
        <f t="shared" si="555"/>
        <v>-285.29309999999896</v>
      </c>
      <c r="V765" s="1">
        <v>42697</v>
      </c>
      <c r="W765" s="46">
        <v>-285.29309999999896</v>
      </c>
      <c r="X765" s="46">
        <f t="shared" si="516"/>
        <v>35253.358612000084</v>
      </c>
    </row>
    <row r="766" spans="1:24" ht="12.75">
      <c r="A766" s="1">
        <v>42698</v>
      </c>
      <c r="B766" s="69" t="s">
        <v>118</v>
      </c>
      <c r="C766" s="79" t="s">
        <v>42</v>
      </c>
      <c r="D766" s="86">
        <v>522</v>
      </c>
      <c r="E766" s="85">
        <v>51.3</v>
      </c>
      <c r="F766" s="82">
        <v>42698</v>
      </c>
      <c r="G766" s="85">
        <v>52.1</v>
      </c>
      <c r="H766" s="81">
        <f t="shared" si="498"/>
        <v>26778.6</v>
      </c>
      <c r="I766" s="81">
        <f t="shared" si="547"/>
        <v>27196.2</v>
      </c>
      <c r="J766" s="83">
        <f t="shared" si="556"/>
        <v>0</v>
      </c>
      <c r="K766" s="80">
        <f t="shared" si="557"/>
        <v>0</v>
      </c>
      <c r="L766" s="84">
        <f t="shared" si="554"/>
        <v>0.015594541910331466</v>
      </c>
      <c r="M766" s="67">
        <f t="shared" si="555"/>
        <v>417.6000000000022</v>
      </c>
      <c r="V766" s="1">
        <v>42698</v>
      </c>
      <c r="W766" s="46">
        <v>417.6000000000022</v>
      </c>
      <c r="X766" s="46">
        <f t="shared" si="516"/>
        <v>35670.95861200009</v>
      </c>
    </row>
    <row r="767" spans="1:24" ht="12.75">
      <c r="A767" s="1">
        <v>42699</v>
      </c>
      <c r="B767" s="69" t="s">
        <v>89</v>
      </c>
      <c r="C767" s="79" t="s">
        <v>42</v>
      </c>
      <c r="D767" s="80">
        <v>55555</v>
      </c>
      <c r="E767" s="85">
        <v>0.293075</v>
      </c>
      <c r="F767" s="82">
        <v>42699</v>
      </c>
      <c r="G767" s="85">
        <v>0.2927</v>
      </c>
      <c r="H767" s="81">
        <f t="shared" si="498"/>
        <v>16281.781624999998</v>
      </c>
      <c r="I767" s="81">
        <f t="shared" si="547"/>
        <v>16260.9485</v>
      </c>
      <c r="J767" s="83">
        <f t="shared" si="556"/>
        <v>0</v>
      </c>
      <c r="K767" s="80">
        <f t="shared" si="557"/>
        <v>0</v>
      </c>
      <c r="L767" s="84">
        <f t="shared" si="554"/>
        <v>-0.0012795359549601737</v>
      </c>
      <c r="M767" s="67">
        <f t="shared" si="555"/>
        <v>-20.83312499999738</v>
      </c>
      <c r="V767" s="1">
        <v>42699</v>
      </c>
      <c r="W767" s="46">
        <v>-20.83312499999738</v>
      </c>
      <c r="X767" s="46">
        <f t="shared" si="516"/>
        <v>35650.12548700009</v>
      </c>
    </row>
    <row r="768" spans="1:24" ht="12.75">
      <c r="A768" s="1">
        <v>42702</v>
      </c>
      <c r="B768" s="69" t="s">
        <v>128</v>
      </c>
      <c r="C768" s="79" t="s">
        <v>42</v>
      </c>
      <c r="D768" s="80">
        <v>9999</v>
      </c>
      <c r="E768" s="85">
        <v>3.32</v>
      </c>
      <c r="F768" s="82">
        <v>42702</v>
      </c>
      <c r="G768" s="85">
        <v>3.332</v>
      </c>
      <c r="H768" s="81">
        <f t="shared" si="498"/>
        <v>33196.68</v>
      </c>
      <c r="I768" s="81">
        <f t="shared" si="547"/>
        <v>33316.668</v>
      </c>
      <c r="J768" s="83">
        <f aca="true" t="shared" si="558" ref="J768:J773">IF(F768&gt;0,F768-A768,0)</f>
        <v>0</v>
      </c>
      <c r="K768" s="80">
        <f t="shared" si="557"/>
        <v>0</v>
      </c>
      <c r="L768" s="84">
        <f t="shared" si="554"/>
        <v>0.0036144578313252276</v>
      </c>
      <c r="M768" s="67">
        <f t="shared" si="555"/>
        <v>119.98799999999756</v>
      </c>
      <c r="V768" s="1">
        <v>42702</v>
      </c>
      <c r="W768" s="46">
        <v>119.98799999999756</v>
      </c>
      <c r="X768" s="46">
        <f t="shared" si="516"/>
        <v>35770.11348700009</v>
      </c>
    </row>
    <row r="769" spans="1:24" ht="12.75">
      <c r="A769" s="1">
        <v>42703</v>
      </c>
      <c r="B769" s="69" t="s">
        <v>61</v>
      </c>
      <c r="C769" s="79" t="s">
        <v>46</v>
      </c>
      <c r="D769" s="80">
        <v>333</v>
      </c>
      <c r="E769" s="81">
        <v>48.66</v>
      </c>
      <c r="F769" s="82">
        <v>42703</v>
      </c>
      <c r="G769" s="85">
        <v>48.51</v>
      </c>
      <c r="H769" s="81">
        <f t="shared" si="498"/>
        <v>16203.779999999999</v>
      </c>
      <c r="I769" s="81">
        <f t="shared" si="547"/>
        <v>16153.83</v>
      </c>
      <c r="J769" s="83">
        <f t="shared" si="558"/>
        <v>0</v>
      </c>
      <c r="K769" s="80">
        <f aca="true" t="shared" si="559" ref="K769:K774">H768*J768</f>
        <v>0</v>
      </c>
      <c r="L769" s="84">
        <f t="shared" si="554"/>
        <v>0.0030826140567200315</v>
      </c>
      <c r="M769" s="67">
        <f t="shared" si="555"/>
        <v>49.94999999999891</v>
      </c>
      <c r="V769" s="1">
        <v>42703</v>
      </c>
      <c r="W769" s="46">
        <v>49.94999999999891</v>
      </c>
      <c r="X769" s="46">
        <f t="shared" si="516"/>
        <v>35820.06348700009</v>
      </c>
    </row>
    <row r="770" spans="1:24" ht="12.75">
      <c r="A770" s="1">
        <v>42704</v>
      </c>
      <c r="B770" s="69" t="s">
        <v>115</v>
      </c>
      <c r="C770" s="79" t="s">
        <v>10</v>
      </c>
      <c r="D770" s="80">
        <v>799</v>
      </c>
      <c r="E770" s="85">
        <v>20.4506</v>
      </c>
      <c r="F770" s="82">
        <v>42704</v>
      </c>
      <c r="G770" s="85">
        <v>21.4</v>
      </c>
      <c r="H770" s="81">
        <f t="shared" si="498"/>
        <v>16340.029400000001</v>
      </c>
      <c r="I770" s="81">
        <f t="shared" si="547"/>
        <v>17098.6</v>
      </c>
      <c r="J770" s="83">
        <f t="shared" si="558"/>
        <v>0</v>
      </c>
      <c r="K770" s="80">
        <f t="shared" si="559"/>
        <v>0</v>
      </c>
      <c r="L770" s="84">
        <f t="shared" si="554"/>
        <v>0.04642406579758034</v>
      </c>
      <c r="M770" s="67">
        <f t="shared" si="555"/>
        <v>758.5705999999973</v>
      </c>
      <c r="V770" s="1">
        <v>42704</v>
      </c>
      <c r="W770" s="46">
        <v>758.5705999999973</v>
      </c>
      <c r="X770" s="46">
        <f t="shared" si="516"/>
        <v>36578.634087000086</v>
      </c>
    </row>
    <row r="771" spans="1:24" ht="12.75">
      <c r="A771" s="1">
        <v>42705</v>
      </c>
      <c r="B771" s="69" t="s">
        <v>125</v>
      </c>
      <c r="C771" s="79" t="s">
        <v>46</v>
      </c>
      <c r="D771" s="80">
        <v>39999</v>
      </c>
      <c r="E771" s="85">
        <v>0.4265</v>
      </c>
      <c r="F771" s="82">
        <v>42705</v>
      </c>
      <c r="G771" s="85">
        <v>0.43</v>
      </c>
      <c r="H771" s="81">
        <f t="shared" si="498"/>
        <v>17059.5735</v>
      </c>
      <c r="I771" s="81">
        <f t="shared" si="547"/>
        <v>17199.57</v>
      </c>
      <c r="J771" s="83">
        <f t="shared" si="558"/>
        <v>0</v>
      </c>
      <c r="K771" s="80">
        <f t="shared" si="559"/>
        <v>0</v>
      </c>
      <c r="L771" s="84">
        <f aca="true" t="shared" si="560" ref="L771:L777">IF(F771&gt;0,IF(LEFT(UPPER(C771))="S",(H771-I771)/H771,(I771-H771)/H771),0)</f>
        <v>-0.008206330597889866</v>
      </c>
      <c r="M771" s="67">
        <f aca="true" t="shared" si="561" ref="M771:M777">(H771*L771)</f>
        <v>-139.9965000000011</v>
      </c>
      <c r="V771" s="1">
        <v>42705</v>
      </c>
      <c r="W771" s="46">
        <v>-139.9965000000011</v>
      </c>
      <c r="X771" s="46">
        <f t="shared" si="516"/>
        <v>36438.637587000085</v>
      </c>
    </row>
    <row r="772" spans="1:24" ht="12.75">
      <c r="A772" s="1">
        <v>42706</v>
      </c>
      <c r="B772" s="69" t="s">
        <v>45</v>
      </c>
      <c r="C772" s="79" t="s">
        <v>42</v>
      </c>
      <c r="D772" s="80">
        <v>11111</v>
      </c>
      <c r="E772" s="85">
        <v>1.9858</v>
      </c>
      <c r="F772" s="82">
        <v>42706</v>
      </c>
      <c r="G772" s="85">
        <v>2.022</v>
      </c>
      <c r="H772" s="81">
        <f t="shared" si="498"/>
        <v>22064.2238</v>
      </c>
      <c r="I772" s="81">
        <f t="shared" si="547"/>
        <v>22466.442</v>
      </c>
      <c r="J772" s="83">
        <f t="shared" si="558"/>
        <v>0</v>
      </c>
      <c r="K772" s="80">
        <f t="shared" si="559"/>
        <v>0</v>
      </c>
      <c r="L772" s="84">
        <f t="shared" si="560"/>
        <v>0.018229428945513115</v>
      </c>
      <c r="M772" s="53">
        <f t="shared" si="561"/>
        <v>402.21819999999934</v>
      </c>
      <c r="V772" s="1">
        <v>42706</v>
      </c>
      <c r="W772" s="46">
        <v>402.21819999999934</v>
      </c>
      <c r="X772" s="46">
        <f t="shared" si="516"/>
        <v>36840.85578700008</v>
      </c>
    </row>
    <row r="773" spans="1:24" ht="12.75">
      <c r="A773" s="1">
        <v>42709</v>
      </c>
      <c r="B773" s="69" t="s">
        <v>39</v>
      </c>
      <c r="C773" s="79" t="s">
        <v>46</v>
      </c>
      <c r="D773" s="80">
        <v>33333</v>
      </c>
      <c r="E773" s="85">
        <v>0.4397</v>
      </c>
      <c r="F773" s="82">
        <v>42709</v>
      </c>
      <c r="G773" s="85">
        <v>0.4487</v>
      </c>
      <c r="H773" s="81">
        <f t="shared" si="498"/>
        <v>14656.5201</v>
      </c>
      <c r="I773" s="81">
        <f t="shared" si="547"/>
        <v>14956.5171</v>
      </c>
      <c r="J773" s="83">
        <f t="shared" si="558"/>
        <v>0</v>
      </c>
      <c r="K773" s="80">
        <f t="shared" si="559"/>
        <v>0</v>
      </c>
      <c r="L773" s="84">
        <f t="shared" si="560"/>
        <v>-0.020468501250852814</v>
      </c>
      <c r="M773" s="53">
        <f t="shared" si="561"/>
        <v>-299.9969999999994</v>
      </c>
      <c r="V773" s="1">
        <v>42709</v>
      </c>
      <c r="W773" s="46">
        <v>-299.9969999999994</v>
      </c>
      <c r="X773" s="46">
        <f t="shared" si="516"/>
        <v>36540.85878700008</v>
      </c>
    </row>
    <row r="774" spans="1:24" ht="12.75">
      <c r="A774" s="1">
        <v>42710</v>
      </c>
      <c r="B774" s="69" t="s">
        <v>45</v>
      </c>
      <c r="C774" s="79" t="s">
        <v>42</v>
      </c>
      <c r="D774" s="80">
        <v>88888</v>
      </c>
      <c r="E774" s="85">
        <v>0.295</v>
      </c>
      <c r="F774" s="82">
        <v>42710</v>
      </c>
      <c r="G774" s="85">
        <v>0.2914</v>
      </c>
      <c r="H774" s="81">
        <f t="shared" si="498"/>
        <v>26221.96</v>
      </c>
      <c r="I774" s="81">
        <f t="shared" si="547"/>
        <v>25901.9632</v>
      </c>
      <c r="J774" s="83">
        <f aca="true" t="shared" si="562" ref="J774:J779">IF(F774&gt;0,F774-A774,0)</f>
        <v>0</v>
      </c>
      <c r="K774" s="80">
        <f t="shared" si="559"/>
        <v>0</v>
      </c>
      <c r="L774" s="84">
        <f t="shared" si="560"/>
        <v>-0.012203389830508506</v>
      </c>
      <c r="M774" s="53">
        <f t="shared" si="561"/>
        <v>-319.9968000000008</v>
      </c>
      <c r="V774" s="1">
        <v>42710</v>
      </c>
      <c r="W774" s="46">
        <v>-319.9968000000008</v>
      </c>
      <c r="X774" s="46">
        <f t="shared" si="516"/>
        <v>36220.86198700008</v>
      </c>
    </row>
    <row r="775" spans="1:24" ht="12.75">
      <c r="A775" s="1">
        <v>42711</v>
      </c>
      <c r="B775" s="69" t="s">
        <v>81</v>
      </c>
      <c r="C775" s="79" t="s">
        <v>46</v>
      </c>
      <c r="D775" s="80">
        <v>6666</v>
      </c>
      <c r="E775" s="86">
        <v>2.348</v>
      </c>
      <c r="F775" s="82">
        <v>42711</v>
      </c>
      <c r="G775" s="85">
        <v>2.392</v>
      </c>
      <c r="H775" s="81">
        <f t="shared" si="498"/>
        <v>15651.767999999998</v>
      </c>
      <c r="I775" s="81">
        <f t="shared" si="547"/>
        <v>15945.072</v>
      </c>
      <c r="J775" s="83">
        <f t="shared" si="562"/>
        <v>0</v>
      </c>
      <c r="K775" s="80">
        <f aca="true" t="shared" si="563" ref="K775:K780">H774*J774</f>
        <v>0</v>
      </c>
      <c r="L775" s="84">
        <f t="shared" si="560"/>
        <v>-0.01873935264054527</v>
      </c>
      <c r="M775" s="53">
        <f t="shared" si="561"/>
        <v>-293.3040000000019</v>
      </c>
      <c r="V775" s="1">
        <v>42711</v>
      </c>
      <c r="W775" s="46">
        <v>-293.3040000000019</v>
      </c>
      <c r="X775" s="46">
        <f t="shared" si="516"/>
        <v>35927.55798700007</v>
      </c>
    </row>
    <row r="776" spans="1:24" ht="12.75">
      <c r="A776" s="1">
        <v>42712</v>
      </c>
      <c r="B776" s="69" t="s">
        <v>132</v>
      </c>
      <c r="C776" s="79" t="s">
        <v>42</v>
      </c>
      <c r="D776" s="80">
        <v>9333</v>
      </c>
      <c r="E776" s="86">
        <v>3.532</v>
      </c>
      <c r="F776" s="82">
        <v>42712</v>
      </c>
      <c r="G776" s="85">
        <v>3.532</v>
      </c>
      <c r="H776" s="81">
        <f t="shared" si="498"/>
        <v>32964.156</v>
      </c>
      <c r="I776" s="81">
        <f t="shared" si="547"/>
        <v>32964.156</v>
      </c>
      <c r="J776" s="83">
        <f t="shared" si="562"/>
        <v>0</v>
      </c>
      <c r="K776" s="80">
        <f t="shared" si="563"/>
        <v>0</v>
      </c>
      <c r="L776" s="84">
        <f t="shared" si="560"/>
        <v>0</v>
      </c>
      <c r="M776" s="53">
        <f t="shared" si="561"/>
        <v>0</v>
      </c>
      <c r="V776" s="1">
        <v>42712</v>
      </c>
      <c r="W776" s="46">
        <v>0</v>
      </c>
      <c r="X776" s="46">
        <f t="shared" si="516"/>
        <v>35927.55798700007</v>
      </c>
    </row>
    <row r="777" spans="1:24" ht="12.75">
      <c r="A777" s="1">
        <v>42713</v>
      </c>
      <c r="B777" s="69" t="s">
        <v>115</v>
      </c>
      <c r="C777" s="79" t="s">
        <v>42</v>
      </c>
      <c r="D777" s="80">
        <v>499</v>
      </c>
      <c r="E777" s="81">
        <v>21.64</v>
      </c>
      <c r="F777" s="82">
        <v>42713</v>
      </c>
      <c r="G777" s="81">
        <v>21.05</v>
      </c>
      <c r="H777" s="81">
        <f t="shared" si="498"/>
        <v>10798.36</v>
      </c>
      <c r="I777" s="81">
        <f t="shared" si="547"/>
        <v>10503.95</v>
      </c>
      <c r="J777" s="83">
        <f t="shared" si="562"/>
        <v>0</v>
      </c>
      <c r="K777" s="80">
        <f t="shared" si="563"/>
        <v>0</v>
      </c>
      <c r="L777" s="84">
        <f t="shared" si="560"/>
        <v>-0.02726432532347503</v>
      </c>
      <c r="M777" s="53">
        <f t="shared" si="561"/>
        <v>-294.40999999999985</v>
      </c>
      <c r="V777" s="1">
        <v>42713</v>
      </c>
      <c r="W777" s="46">
        <v>-294.40999999999985</v>
      </c>
      <c r="X777" s="46">
        <f t="shared" si="516"/>
        <v>35633.14798700008</v>
      </c>
    </row>
    <row r="778" spans="1:24" ht="12.75">
      <c r="A778" s="1">
        <v>42716</v>
      </c>
      <c r="B778" s="69" t="s">
        <v>113</v>
      </c>
      <c r="C778" s="79" t="s">
        <v>42</v>
      </c>
      <c r="D778" s="80">
        <v>8888</v>
      </c>
      <c r="E778" s="86">
        <v>2.764</v>
      </c>
      <c r="F778" s="82">
        <v>42716</v>
      </c>
      <c r="G778" s="81">
        <v>2.75</v>
      </c>
      <c r="H778" s="81">
        <f t="shared" si="498"/>
        <v>24566.431999999997</v>
      </c>
      <c r="I778" s="81">
        <f t="shared" si="547"/>
        <v>24442</v>
      </c>
      <c r="J778" s="83">
        <f t="shared" si="562"/>
        <v>0</v>
      </c>
      <c r="K778" s="80">
        <f t="shared" si="563"/>
        <v>0</v>
      </c>
      <c r="L778" s="84">
        <f aca="true" t="shared" si="564" ref="L778:L783">IF(F778&gt;0,IF(LEFT(UPPER(C778))="S",(H778-I778)/H778,(I778-H778)/H778),0)</f>
        <v>-0.005065123010130127</v>
      </c>
      <c r="M778" s="53">
        <f aca="true" t="shared" si="565" ref="M778:M783">(H778*L778)</f>
        <v>-124.43199999999706</v>
      </c>
      <c r="V778" s="1">
        <v>42716</v>
      </c>
      <c r="W778" s="46">
        <v>-124.43199999999706</v>
      </c>
      <c r="X778" s="46">
        <f t="shared" si="516"/>
        <v>35508.715987000076</v>
      </c>
    </row>
    <row r="779" spans="1:24" ht="12.75">
      <c r="A779" s="1">
        <v>42717</v>
      </c>
      <c r="B779" s="69" t="s">
        <v>52</v>
      </c>
      <c r="C779" s="79" t="s">
        <v>46</v>
      </c>
      <c r="D779" s="80">
        <v>4444</v>
      </c>
      <c r="E779" s="86">
        <v>3.356</v>
      </c>
      <c r="F779" s="82">
        <v>42717</v>
      </c>
      <c r="G779" s="85">
        <v>3.4223</v>
      </c>
      <c r="H779" s="81">
        <f t="shared" si="498"/>
        <v>14914.064</v>
      </c>
      <c r="I779" s="81">
        <f t="shared" si="547"/>
        <v>15208.7012</v>
      </c>
      <c r="J779" s="83">
        <f t="shared" si="562"/>
        <v>0</v>
      </c>
      <c r="K779" s="80">
        <f t="shared" si="563"/>
        <v>0</v>
      </c>
      <c r="L779" s="84">
        <f t="shared" si="564"/>
        <v>-0.01975566150178779</v>
      </c>
      <c r="M779" s="53">
        <f t="shared" si="565"/>
        <v>-294.6371999999992</v>
      </c>
      <c r="V779" s="1">
        <v>42717</v>
      </c>
      <c r="W779" s="46">
        <v>-294.6371999999992</v>
      </c>
      <c r="X779" s="46">
        <f t="shared" si="516"/>
        <v>35214.07878700008</v>
      </c>
    </row>
    <row r="780" spans="1:24" ht="12.75">
      <c r="A780" s="1">
        <v>42718</v>
      </c>
      <c r="B780" s="69" t="s">
        <v>52</v>
      </c>
      <c r="C780" s="79" t="s">
        <v>46</v>
      </c>
      <c r="D780" s="80">
        <v>3555</v>
      </c>
      <c r="E780" s="81">
        <v>3.82</v>
      </c>
      <c r="F780" s="82">
        <v>42718</v>
      </c>
      <c r="G780" s="81">
        <v>3.8</v>
      </c>
      <c r="H780" s="81">
        <f aca="true" t="shared" si="566" ref="H780:H797">E780*D780</f>
        <v>13580.099999999999</v>
      </c>
      <c r="I780" s="81">
        <f aca="true" t="shared" si="567" ref="I780:I785">IF(F780&gt;0,G780*D780,0)</f>
        <v>13509</v>
      </c>
      <c r="J780" s="83">
        <f aca="true" t="shared" si="568" ref="J780:J785">IF(F780&gt;0,F780-A780,0)</f>
        <v>0</v>
      </c>
      <c r="K780" s="80">
        <f t="shared" si="563"/>
        <v>0</v>
      </c>
      <c r="L780" s="84">
        <f t="shared" si="564"/>
        <v>0.005235602094240731</v>
      </c>
      <c r="M780" s="53">
        <f t="shared" si="565"/>
        <v>71.09999999999854</v>
      </c>
      <c r="V780" s="1">
        <v>42718</v>
      </c>
      <c r="W780" s="46">
        <v>71.09999999999854</v>
      </c>
      <c r="X780" s="46">
        <f t="shared" si="516"/>
        <v>35285.17878700008</v>
      </c>
    </row>
    <row r="781" spans="1:24" ht="12.75">
      <c r="A781" s="1">
        <v>42719</v>
      </c>
      <c r="B781" s="69" t="s">
        <v>52</v>
      </c>
      <c r="C781" s="79" t="s">
        <v>42</v>
      </c>
      <c r="D781" s="80">
        <v>3444</v>
      </c>
      <c r="E781" s="81">
        <v>3.38</v>
      </c>
      <c r="F781" s="82">
        <v>42719</v>
      </c>
      <c r="G781" s="85">
        <v>3.564</v>
      </c>
      <c r="H781" s="81">
        <f t="shared" si="566"/>
        <v>11640.72</v>
      </c>
      <c r="I781" s="81">
        <f t="shared" si="567"/>
        <v>12274.416000000001</v>
      </c>
      <c r="J781" s="83">
        <f t="shared" si="568"/>
        <v>0</v>
      </c>
      <c r="K781" s="80">
        <f aca="true" t="shared" si="569" ref="K781:K788">H780*J780</f>
        <v>0</v>
      </c>
      <c r="L781" s="84">
        <f t="shared" si="564"/>
        <v>0.05443786982248536</v>
      </c>
      <c r="M781" s="53">
        <f t="shared" si="565"/>
        <v>633.6960000000017</v>
      </c>
      <c r="V781" s="1">
        <v>42719</v>
      </c>
      <c r="W781" s="46">
        <v>633.6960000000017</v>
      </c>
      <c r="X781" s="46">
        <f t="shared" si="516"/>
        <v>35918.87478700008</v>
      </c>
    </row>
    <row r="782" spans="1:24" ht="12.75">
      <c r="A782" s="1">
        <v>42720</v>
      </c>
      <c r="B782" s="69" t="s">
        <v>123</v>
      </c>
      <c r="C782" s="79" t="s">
        <v>42</v>
      </c>
      <c r="D782" s="80">
        <v>24999</v>
      </c>
      <c r="E782" s="86">
        <v>0.802</v>
      </c>
      <c r="F782" s="82">
        <v>42720</v>
      </c>
      <c r="G782" s="86">
        <v>0.807</v>
      </c>
      <c r="H782" s="81">
        <f t="shared" si="566"/>
        <v>20049.198</v>
      </c>
      <c r="I782" s="81">
        <f t="shared" si="567"/>
        <v>20174.193000000003</v>
      </c>
      <c r="J782" s="83">
        <f t="shared" si="568"/>
        <v>0</v>
      </c>
      <c r="K782" s="80">
        <f t="shared" si="569"/>
        <v>0</v>
      </c>
      <c r="L782" s="84">
        <f t="shared" si="564"/>
        <v>0.006234413965087412</v>
      </c>
      <c r="M782" s="53">
        <f t="shared" si="565"/>
        <v>124.99500000000262</v>
      </c>
      <c r="V782" s="1">
        <v>42720</v>
      </c>
      <c r="W782" s="46">
        <v>124.99500000000262</v>
      </c>
      <c r="X782" s="46">
        <f t="shared" si="516"/>
        <v>36043.86978700008</v>
      </c>
    </row>
    <row r="783" spans="1:24" ht="12.75">
      <c r="A783" s="1">
        <v>42723</v>
      </c>
      <c r="B783" s="69" t="s">
        <v>113</v>
      </c>
      <c r="C783" s="79" t="s">
        <v>46</v>
      </c>
      <c r="D783" s="80">
        <v>3333</v>
      </c>
      <c r="E783" s="85">
        <v>3.634</v>
      </c>
      <c r="F783" s="82">
        <v>42723</v>
      </c>
      <c r="G783" s="81">
        <v>3.6</v>
      </c>
      <c r="H783" s="81">
        <f t="shared" si="566"/>
        <v>12112.122</v>
      </c>
      <c r="I783" s="81">
        <f t="shared" si="567"/>
        <v>11998.800000000001</v>
      </c>
      <c r="J783" s="83">
        <f t="shared" si="568"/>
        <v>0</v>
      </c>
      <c r="K783" s="80">
        <f t="shared" si="569"/>
        <v>0</v>
      </c>
      <c r="L783" s="84">
        <f t="shared" si="564"/>
        <v>0.009356081452944275</v>
      </c>
      <c r="M783" s="53">
        <f t="shared" si="565"/>
        <v>113.32199999999831</v>
      </c>
      <c r="V783" s="1">
        <v>42723</v>
      </c>
      <c r="W783" s="46">
        <v>113.3219999999983</v>
      </c>
      <c r="X783" s="46">
        <f t="shared" si="516"/>
        <v>36157.19178700008</v>
      </c>
    </row>
    <row r="784" spans="1:24" ht="12.75">
      <c r="A784" s="1">
        <v>42724</v>
      </c>
      <c r="B784" s="69" t="s">
        <v>113</v>
      </c>
      <c r="C784" s="79" t="s">
        <v>46</v>
      </c>
      <c r="D784" s="80">
        <v>3333</v>
      </c>
      <c r="E784" s="86">
        <v>4.198</v>
      </c>
      <c r="F784" s="82">
        <v>42724</v>
      </c>
      <c r="G784" s="86">
        <v>4.288</v>
      </c>
      <c r="H784" s="81">
        <f t="shared" si="566"/>
        <v>13991.934000000001</v>
      </c>
      <c r="I784" s="81">
        <f t="shared" si="567"/>
        <v>14291.904</v>
      </c>
      <c r="J784" s="83">
        <f t="shared" si="568"/>
        <v>0</v>
      </c>
      <c r="K784" s="80">
        <f t="shared" si="569"/>
        <v>0</v>
      </c>
      <c r="L784" s="84">
        <f aca="true" t="shared" si="570" ref="L784:L794">IF(F784&gt;0,IF(LEFT(UPPER(C784))="S",(H784-I784)/H784,(I784-H784)/H784),0)</f>
        <v>-0.021438780371605477</v>
      </c>
      <c r="M784" s="53">
        <f aca="true" t="shared" si="571" ref="M784:M794">(H784*L784)</f>
        <v>-299.96999999999935</v>
      </c>
      <c r="V784" s="1">
        <v>42724</v>
      </c>
      <c r="W784" s="46">
        <v>-299.96999999999935</v>
      </c>
      <c r="X784" s="46">
        <f t="shared" si="516"/>
        <v>35857.22178700008</v>
      </c>
    </row>
    <row r="785" spans="1:24" ht="12.75">
      <c r="A785" s="1">
        <v>42725</v>
      </c>
      <c r="B785" s="69" t="s">
        <v>113</v>
      </c>
      <c r="C785" s="79" t="s">
        <v>42</v>
      </c>
      <c r="D785" s="80">
        <v>2999</v>
      </c>
      <c r="E785" s="85">
        <v>4.502703</v>
      </c>
      <c r="F785" s="82">
        <v>42725</v>
      </c>
      <c r="G785" s="85">
        <v>4.566</v>
      </c>
      <c r="H785" s="81">
        <f t="shared" si="566"/>
        <v>13503.606297</v>
      </c>
      <c r="I785" s="81">
        <f t="shared" si="567"/>
        <v>13693.434</v>
      </c>
      <c r="J785" s="83">
        <f t="shared" si="568"/>
        <v>0</v>
      </c>
      <c r="K785" s="80">
        <f t="shared" si="569"/>
        <v>0</v>
      </c>
      <c r="L785" s="84">
        <f t="shared" si="570"/>
        <v>0.01405755609463908</v>
      </c>
      <c r="M785" s="53">
        <f t="shared" si="571"/>
        <v>189.82770299999902</v>
      </c>
      <c r="V785" s="1">
        <v>42725</v>
      </c>
      <c r="W785" s="46">
        <v>189.82770299999902</v>
      </c>
      <c r="X785" s="46">
        <f t="shared" si="516"/>
        <v>36047.04949000008</v>
      </c>
    </row>
    <row r="786" spans="1:24" ht="12.75">
      <c r="A786" s="1">
        <v>42726</v>
      </c>
      <c r="B786" s="69" t="s">
        <v>113</v>
      </c>
      <c r="C786" s="79" t="s">
        <v>46</v>
      </c>
      <c r="D786" s="80">
        <v>3777</v>
      </c>
      <c r="E786" s="85">
        <v>4.5739</v>
      </c>
      <c r="F786" s="82">
        <v>42726</v>
      </c>
      <c r="G786" s="86">
        <v>3.962</v>
      </c>
      <c r="H786" s="81">
        <f t="shared" si="566"/>
        <v>17275.6203</v>
      </c>
      <c r="I786" s="81">
        <f aca="true" t="shared" si="572" ref="I786:I795">IF(F786&gt;0,G786*D786,0)</f>
        <v>14964.474</v>
      </c>
      <c r="J786" s="83">
        <f aca="true" t="shared" si="573" ref="J786:J791">IF(F786&gt;0,F786-A786,0)</f>
        <v>0</v>
      </c>
      <c r="K786" s="80">
        <f t="shared" si="569"/>
        <v>0</v>
      </c>
      <c r="L786" s="84">
        <f t="shared" si="570"/>
        <v>0.1337807997551323</v>
      </c>
      <c r="M786" s="53">
        <f t="shared" si="571"/>
        <v>2311.1462999999985</v>
      </c>
      <c r="V786" s="1">
        <v>42726</v>
      </c>
      <c r="W786" s="46">
        <v>2311.1462999999985</v>
      </c>
      <c r="X786" s="46">
        <f t="shared" si="516"/>
        <v>38358.19579000008</v>
      </c>
    </row>
    <row r="787" spans="1:24" ht="12.75">
      <c r="A787" s="1">
        <v>42732</v>
      </c>
      <c r="B787" s="69" t="s">
        <v>125</v>
      </c>
      <c r="C787" s="79" t="s">
        <v>42</v>
      </c>
      <c r="D787" s="80">
        <v>39999</v>
      </c>
      <c r="E787" s="85">
        <v>0.5305</v>
      </c>
      <c r="F787" s="82">
        <v>42732</v>
      </c>
      <c r="G787" s="85">
        <v>0.527</v>
      </c>
      <c r="H787" s="81">
        <f t="shared" si="566"/>
        <v>21219.4695</v>
      </c>
      <c r="I787" s="81">
        <f t="shared" si="572"/>
        <v>21079.473</v>
      </c>
      <c r="J787" s="83">
        <f t="shared" si="573"/>
        <v>0</v>
      </c>
      <c r="K787" s="80">
        <f t="shared" si="569"/>
        <v>0</v>
      </c>
      <c r="L787" s="84">
        <f t="shared" si="570"/>
        <v>-0.006597549481620993</v>
      </c>
      <c r="M787" s="53">
        <f t="shared" si="571"/>
        <v>-139.99649999999747</v>
      </c>
      <c r="V787" s="1">
        <v>42732</v>
      </c>
      <c r="W787" s="46">
        <v>-139.99649999999747</v>
      </c>
      <c r="X787" s="46">
        <f t="shared" si="516"/>
        <v>38218.19929000008</v>
      </c>
    </row>
    <row r="788" spans="1:24" ht="12.75">
      <c r="A788" s="1">
        <v>42733</v>
      </c>
      <c r="B788" s="69" t="s">
        <v>133</v>
      </c>
      <c r="C788" s="79" t="s">
        <v>42</v>
      </c>
      <c r="D788" s="80">
        <v>7111</v>
      </c>
      <c r="E788" s="85">
        <v>4.172</v>
      </c>
      <c r="F788" s="82">
        <v>42733</v>
      </c>
      <c r="G788" s="85">
        <v>4.158</v>
      </c>
      <c r="H788" s="81">
        <f t="shared" si="566"/>
        <v>29667.091999999997</v>
      </c>
      <c r="I788" s="81">
        <f t="shared" si="572"/>
        <v>29567.538000000004</v>
      </c>
      <c r="J788" s="83">
        <f t="shared" si="573"/>
        <v>0</v>
      </c>
      <c r="K788" s="80">
        <f t="shared" si="569"/>
        <v>0</v>
      </c>
      <c r="L788" s="84">
        <f t="shared" si="570"/>
        <v>-0.003355704697986335</v>
      </c>
      <c r="M788" s="53">
        <f t="shared" si="571"/>
        <v>-99.55399999999281</v>
      </c>
      <c r="V788" s="1">
        <v>42733</v>
      </c>
      <c r="W788" s="46">
        <v>-99.55399999999281</v>
      </c>
      <c r="X788" s="46">
        <f t="shared" si="516"/>
        <v>38118.64529000009</v>
      </c>
    </row>
    <row r="789" spans="1:24" ht="12.75">
      <c r="A789" s="1">
        <v>42734</v>
      </c>
      <c r="B789" s="69" t="s">
        <v>113</v>
      </c>
      <c r="C789" s="79" t="s">
        <v>42</v>
      </c>
      <c r="D789" s="80">
        <v>3999</v>
      </c>
      <c r="E789" s="86">
        <v>4.098</v>
      </c>
      <c r="F789" s="82">
        <v>42734</v>
      </c>
      <c r="G789" s="85">
        <v>4.11</v>
      </c>
      <c r="H789" s="81">
        <f t="shared" si="566"/>
        <v>16387.902</v>
      </c>
      <c r="I789" s="81">
        <f t="shared" si="572"/>
        <v>16435.890000000003</v>
      </c>
      <c r="J789" s="83">
        <f t="shared" si="573"/>
        <v>0</v>
      </c>
      <c r="K789" s="80">
        <f aca="true" t="shared" si="574" ref="K789:K794">H788*J788</f>
        <v>0</v>
      </c>
      <c r="L789" s="84">
        <f t="shared" si="570"/>
        <v>0.0029282576866767225</v>
      </c>
      <c r="M789" s="53">
        <f t="shared" si="571"/>
        <v>47.98800000000483</v>
      </c>
      <c r="V789" s="1">
        <v>42734</v>
      </c>
      <c r="W789" s="46">
        <v>47.98800000000483</v>
      </c>
      <c r="X789" s="46">
        <f t="shared" si="516"/>
        <v>38166.63329000009</v>
      </c>
    </row>
    <row r="790" spans="1:24" ht="12.75">
      <c r="A790" s="1">
        <v>42744</v>
      </c>
      <c r="B790" s="69" t="s">
        <v>124</v>
      </c>
      <c r="C790" s="79" t="s">
        <v>42</v>
      </c>
      <c r="D790" s="80">
        <v>1399</v>
      </c>
      <c r="E790" s="85">
        <v>10.14</v>
      </c>
      <c r="F790" s="82">
        <v>42744</v>
      </c>
      <c r="G790" s="85">
        <v>9.93</v>
      </c>
      <c r="H790" s="81">
        <f t="shared" si="566"/>
        <v>14185.86</v>
      </c>
      <c r="I790" s="81">
        <f t="shared" si="572"/>
        <v>13892.07</v>
      </c>
      <c r="J790" s="83">
        <f t="shared" si="573"/>
        <v>0</v>
      </c>
      <c r="K790" s="80">
        <f t="shared" si="574"/>
        <v>0</v>
      </c>
      <c r="L790" s="84">
        <f t="shared" si="570"/>
        <v>-0.020710059171597694</v>
      </c>
      <c r="M790" s="53">
        <f t="shared" si="571"/>
        <v>-293.7900000000009</v>
      </c>
      <c r="V790" s="1">
        <v>42744</v>
      </c>
      <c r="W790" s="46">
        <v>-293.7900000000009</v>
      </c>
      <c r="X790" s="46">
        <f t="shared" si="516"/>
        <v>37872.84329000009</v>
      </c>
    </row>
    <row r="791" spans="1:24" ht="12.75">
      <c r="A791" s="1">
        <v>42745</v>
      </c>
      <c r="B791" s="69" t="s">
        <v>81</v>
      </c>
      <c r="C791" s="79" t="s">
        <v>46</v>
      </c>
      <c r="D791" s="80">
        <v>4399</v>
      </c>
      <c r="E791" s="86">
        <v>2.612</v>
      </c>
      <c r="F791" s="82">
        <v>42745</v>
      </c>
      <c r="G791" s="85">
        <v>2.654</v>
      </c>
      <c r="H791" s="81">
        <f t="shared" si="566"/>
        <v>11490.188</v>
      </c>
      <c r="I791" s="81">
        <f t="shared" si="572"/>
        <v>11674.946</v>
      </c>
      <c r="J791" s="83">
        <f t="shared" si="573"/>
        <v>0</v>
      </c>
      <c r="K791" s="80">
        <f t="shared" si="574"/>
        <v>0</v>
      </c>
      <c r="L791" s="84">
        <f t="shared" si="570"/>
        <v>-0.016079632465543628</v>
      </c>
      <c r="M791" s="53">
        <f t="shared" si="571"/>
        <v>-184.7579999999998</v>
      </c>
      <c r="V791" s="1">
        <v>42745</v>
      </c>
      <c r="W791" s="46">
        <v>-184.7579999999998</v>
      </c>
      <c r="X791" s="46">
        <f t="shared" si="516"/>
        <v>37688.08529000009</v>
      </c>
    </row>
    <row r="792" spans="1:24" ht="12.75">
      <c r="A792" s="1">
        <v>42747</v>
      </c>
      <c r="B792" s="69" t="s">
        <v>81</v>
      </c>
      <c r="C792" s="79" t="s">
        <v>46</v>
      </c>
      <c r="D792" s="80">
        <v>12222</v>
      </c>
      <c r="E792" s="86">
        <v>2.606</v>
      </c>
      <c r="F792" s="82">
        <v>42747</v>
      </c>
      <c r="G792" s="85">
        <v>2.63</v>
      </c>
      <c r="H792" s="81">
        <f t="shared" si="566"/>
        <v>31850.532</v>
      </c>
      <c r="I792" s="81">
        <f t="shared" si="572"/>
        <v>32143.859999999997</v>
      </c>
      <c r="J792" s="83">
        <f aca="true" t="shared" si="575" ref="J792:J797">IF(F792&gt;0,F792-A792,0)</f>
        <v>0</v>
      </c>
      <c r="K792" s="80">
        <f t="shared" si="574"/>
        <v>0</v>
      </c>
      <c r="L792" s="84">
        <f t="shared" si="570"/>
        <v>-0.009209516500383657</v>
      </c>
      <c r="M792" s="53">
        <f t="shared" si="571"/>
        <v>-293.3279999999977</v>
      </c>
      <c r="V792" s="1">
        <v>42747</v>
      </c>
      <c r="W792" s="46">
        <v>-293.3279999999977</v>
      </c>
      <c r="X792" s="46">
        <f t="shared" si="516"/>
        <v>37394.757290000096</v>
      </c>
    </row>
    <row r="793" spans="1:24" ht="12.75">
      <c r="A793" s="1">
        <v>42748</v>
      </c>
      <c r="B793" s="69" t="s">
        <v>129</v>
      </c>
      <c r="C793" s="79" t="s">
        <v>46</v>
      </c>
      <c r="D793" s="80">
        <v>411</v>
      </c>
      <c r="E793" s="90">
        <v>42.17365</v>
      </c>
      <c r="F793" s="82">
        <v>42748</v>
      </c>
      <c r="G793" s="85">
        <v>42.69</v>
      </c>
      <c r="H793" s="81">
        <f t="shared" si="566"/>
        <v>17333.370150000002</v>
      </c>
      <c r="I793" s="81">
        <f t="shared" si="572"/>
        <v>17545.59</v>
      </c>
      <c r="J793" s="83">
        <f t="shared" si="575"/>
        <v>0</v>
      </c>
      <c r="K793" s="80">
        <f t="shared" si="574"/>
        <v>0</v>
      </c>
      <c r="L793" s="84">
        <f t="shared" si="570"/>
        <v>-0.012243426879105656</v>
      </c>
      <c r="M793" s="53">
        <f t="shared" si="571"/>
        <v>-212.21984999999768</v>
      </c>
      <c r="V793" s="1">
        <v>42748</v>
      </c>
      <c r="W793" s="46">
        <v>-212.21984999999768</v>
      </c>
      <c r="X793" s="46">
        <f t="shared" si="516"/>
        <v>37182.5374400001</v>
      </c>
    </row>
    <row r="794" spans="1:24" ht="12.75">
      <c r="A794" s="1">
        <v>42751</v>
      </c>
      <c r="B794" s="69" t="s">
        <v>113</v>
      </c>
      <c r="C794" s="79" t="s">
        <v>42</v>
      </c>
      <c r="D794" s="80">
        <v>5111</v>
      </c>
      <c r="E794" s="85">
        <v>4.208</v>
      </c>
      <c r="F794" s="82">
        <v>42751</v>
      </c>
      <c r="G794" s="85">
        <v>4.2</v>
      </c>
      <c r="H794" s="81">
        <f t="shared" si="566"/>
        <v>21507.088</v>
      </c>
      <c r="I794" s="81">
        <f t="shared" si="572"/>
        <v>21466.2</v>
      </c>
      <c r="J794" s="83">
        <f t="shared" si="575"/>
        <v>0</v>
      </c>
      <c r="K794" s="80">
        <f t="shared" si="574"/>
        <v>0</v>
      </c>
      <c r="L794" s="84">
        <f t="shared" si="570"/>
        <v>-0.0019011406844106004</v>
      </c>
      <c r="M794" s="53">
        <f t="shared" si="571"/>
        <v>-40.88799999999901</v>
      </c>
      <c r="V794" s="1">
        <v>42751</v>
      </c>
      <c r="W794" s="46">
        <v>-40.88799999999901</v>
      </c>
      <c r="X794" s="46">
        <f t="shared" si="516"/>
        <v>37141.6494400001</v>
      </c>
    </row>
    <row r="795" spans="1:24" ht="12.75">
      <c r="A795" s="1">
        <v>42752</v>
      </c>
      <c r="B795" s="69" t="s">
        <v>61</v>
      </c>
      <c r="C795" s="79" t="s">
        <v>46</v>
      </c>
      <c r="D795" s="80">
        <v>455</v>
      </c>
      <c r="E795" s="85">
        <v>53.35</v>
      </c>
      <c r="F795" s="82">
        <v>42752</v>
      </c>
      <c r="G795" s="85">
        <v>53.2</v>
      </c>
      <c r="H795" s="81">
        <f t="shared" si="566"/>
        <v>24274.25</v>
      </c>
      <c r="I795" s="81">
        <f t="shared" si="572"/>
        <v>24206</v>
      </c>
      <c r="J795" s="83">
        <f t="shared" si="575"/>
        <v>0</v>
      </c>
      <c r="K795" s="80">
        <f aca="true" t="shared" si="576" ref="K795:K800">H794*J794</f>
        <v>0</v>
      </c>
      <c r="L795" s="84">
        <f aca="true" t="shared" si="577" ref="L795:L800">IF(F795&gt;0,IF(LEFT(UPPER(C795))="S",(H795-I795)/H795,(I795-H795)/H795),0)</f>
        <v>0.0028116213683223993</v>
      </c>
      <c r="M795" s="53">
        <f aca="true" t="shared" si="578" ref="M795:M800">(H795*L795)</f>
        <v>68.25</v>
      </c>
      <c r="V795" s="1">
        <v>42752</v>
      </c>
      <c r="W795" s="46">
        <v>68.25</v>
      </c>
      <c r="X795" s="46">
        <f t="shared" si="516"/>
        <v>37209.8994400001</v>
      </c>
    </row>
    <row r="796" spans="1:24" ht="12.75">
      <c r="A796" s="1">
        <v>42753</v>
      </c>
      <c r="B796" s="69" t="s">
        <v>83</v>
      </c>
      <c r="C796" s="79" t="s">
        <v>42</v>
      </c>
      <c r="D796" s="80">
        <v>1870</v>
      </c>
      <c r="E796" s="85">
        <v>8.375</v>
      </c>
      <c r="F796" s="82">
        <v>42753</v>
      </c>
      <c r="G796" s="85">
        <v>8.435</v>
      </c>
      <c r="H796" s="81">
        <f t="shared" si="566"/>
        <v>15661.25</v>
      </c>
      <c r="I796" s="81">
        <f aca="true" t="shared" si="579" ref="I796:I806">IF(F796&gt;0,G796*D796,0)</f>
        <v>15773.45</v>
      </c>
      <c r="J796" s="83">
        <f t="shared" si="575"/>
        <v>0</v>
      </c>
      <c r="K796" s="80">
        <f t="shared" si="576"/>
        <v>0</v>
      </c>
      <c r="L796" s="84">
        <f t="shared" si="577"/>
        <v>0.007164179104477658</v>
      </c>
      <c r="M796" s="53">
        <f t="shared" si="578"/>
        <v>112.20000000000073</v>
      </c>
      <c r="V796" s="1">
        <v>42753</v>
      </c>
      <c r="W796" s="46">
        <v>112.20000000000073</v>
      </c>
      <c r="X796" s="46">
        <f t="shared" si="516"/>
        <v>37322.09944000011</v>
      </c>
    </row>
    <row r="797" spans="1:24" ht="12.75">
      <c r="A797" s="1">
        <v>42754</v>
      </c>
      <c r="B797" s="69" t="s">
        <v>81</v>
      </c>
      <c r="C797" s="79" t="s">
        <v>46</v>
      </c>
      <c r="D797" s="80">
        <v>8333</v>
      </c>
      <c r="E797" s="85">
        <v>2.706</v>
      </c>
      <c r="F797" s="82">
        <v>42754</v>
      </c>
      <c r="G797" s="85">
        <v>2.742</v>
      </c>
      <c r="H797" s="81">
        <f t="shared" si="566"/>
        <v>22549.097999999998</v>
      </c>
      <c r="I797" s="81">
        <f t="shared" si="579"/>
        <v>22849.086</v>
      </c>
      <c r="J797" s="83">
        <f t="shared" si="575"/>
        <v>0</v>
      </c>
      <c r="K797" s="80">
        <f t="shared" si="576"/>
        <v>0</v>
      </c>
      <c r="L797" s="84">
        <f t="shared" si="577"/>
        <v>-0.01330376940133043</v>
      </c>
      <c r="M797" s="53">
        <f t="shared" si="578"/>
        <v>-299.9880000000012</v>
      </c>
      <c r="V797" s="1">
        <v>42754</v>
      </c>
      <c r="W797" s="46">
        <v>-299.9880000000012</v>
      </c>
      <c r="X797" s="46">
        <f t="shared" si="516"/>
        <v>37022.11144000011</v>
      </c>
    </row>
    <row r="798" spans="1:24" ht="12.75">
      <c r="A798" s="1">
        <v>42755</v>
      </c>
      <c r="B798" s="69" t="s">
        <v>53</v>
      </c>
      <c r="C798" s="79" t="s">
        <v>46</v>
      </c>
      <c r="D798" s="80">
        <v>5999</v>
      </c>
      <c r="E798" s="85">
        <v>3.78</v>
      </c>
      <c r="F798" s="82">
        <v>42755</v>
      </c>
      <c r="G798" s="85">
        <v>3.58</v>
      </c>
      <c r="H798" s="81">
        <f aca="true" t="shared" si="580" ref="H798:H806">E798*D798</f>
        <v>22676.219999999998</v>
      </c>
      <c r="I798" s="81">
        <f t="shared" si="579"/>
        <v>21476.420000000002</v>
      </c>
      <c r="J798" s="83">
        <f aca="true" t="shared" si="581" ref="J798:J803">IF(F798&gt;0,F798-A798,0)</f>
        <v>0</v>
      </c>
      <c r="K798" s="80">
        <f t="shared" si="576"/>
        <v>0</v>
      </c>
      <c r="L798" s="84">
        <f t="shared" si="577"/>
        <v>0.05291005291005273</v>
      </c>
      <c r="M798" s="53">
        <f t="shared" si="578"/>
        <v>1199.7999999999956</v>
      </c>
      <c r="V798" s="1">
        <v>42755</v>
      </c>
      <c r="W798" s="46">
        <v>1199.7999999999956</v>
      </c>
      <c r="X798" s="46">
        <f t="shared" si="516"/>
        <v>38221.911440000105</v>
      </c>
    </row>
    <row r="799" spans="1:24" ht="12.75">
      <c r="A799" s="1">
        <v>42758</v>
      </c>
      <c r="B799" s="69" t="s">
        <v>56</v>
      </c>
      <c r="C799" s="79" t="s">
        <v>46</v>
      </c>
      <c r="D799" s="80">
        <v>833</v>
      </c>
      <c r="E799" s="81">
        <v>14.32</v>
      </c>
      <c r="F799" s="82">
        <v>42758</v>
      </c>
      <c r="G799" s="85">
        <v>14.25</v>
      </c>
      <c r="H799" s="81">
        <f t="shared" si="580"/>
        <v>11928.56</v>
      </c>
      <c r="I799" s="81">
        <f t="shared" si="579"/>
        <v>11870.25</v>
      </c>
      <c r="J799" s="83">
        <f t="shared" si="581"/>
        <v>0</v>
      </c>
      <c r="K799" s="80">
        <f t="shared" si="576"/>
        <v>0</v>
      </c>
      <c r="L799" s="84">
        <f t="shared" si="577"/>
        <v>0.0048882681564245386</v>
      </c>
      <c r="M799" s="53">
        <f t="shared" si="578"/>
        <v>58.30999999999949</v>
      </c>
      <c r="V799" s="1">
        <v>42758</v>
      </c>
      <c r="W799" s="46">
        <v>58.30999999999949</v>
      </c>
      <c r="X799" s="46">
        <f t="shared" si="516"/>
        <v>38280.2214400001</v>
      </c>
    </row>
    <row r="800" spans="1:24" ht="12.75">
      <c r="A800" s="1">
        <v>42759</v>
      </c>
      <c r="B800" s="69" t="s">
        <v>114</v>
      </c>
      <c r="C800" s="79" t="s">
        <v>46</v>
      </c>
      <c r="D800" s="80">
        <v>21111</v>
      </c>
      <c r="E800" s="85">
        <v>0.837</v>
      </c>
      <c r="F800" s="82">
        <v>42759</v>
      </c>
      <c r="G800" s="85">
        <v>0.831</v>
      </c>
      <c r="H800" s="81">
        <f t="shared" si="580"/>
        <v>17669.907</v>
      </c>
      <c r="I800" s="81">
        <f t="shared" si="579"/>
        <v>17543.240999999998</v>
      </c>
      <c r="J800" s="83">
        <f t="shared" si="581"/>
        <v>0</v>
      </c>
      <c r="K800" s="80">
        <f t="shared" si="576"/>
        <v>0</v>
      </c>
      <c r="L800" s="84">
        <f t="shared" si="577"/>
        <v>0.007168458781362069</v>
      </c>
      <c r="M800" s="53">
        <f t="shared" si="578"/>
        <v>126.66600000000108</v>
      </c>
      <c r="V800" s="1">
        <v>42759</v>
      </c>
      <c r="W800" s="46">
        <v>126.66600000000108</v>
      </c>
      <c r="X800" s="46">
        <f t="shared" si="516"/>
        <v>38406.88744000011</v>
      </c>
    </row>
    <row r="801" spans="1:24" ht="12.75">
      <c r="A801" s="1">
        <v>42760</v>
      </c>
      <c r="B801" s="69" t="s">
        <v>55</v>
      </c>
      <c r="C801" s="79" t="s">
        <v>42</v>
      </c>
      <c r="D801" s="80">
        <v>6666</v>
      </c>
      <c r="E801" s="86">
        <v>2.224</v>
      </c>
      <c r="F801" s="82">
        <v>42760</v>
      </c>
      <c r="G801" s="85">
        <v>2.3</v>
      </c>
      <c r="H801" s="81">
        <f t="shared" si="580"/>
        <v>14825.184000000001</v>
      </c>
      <c r="I801" s="81">
        <f t="shared" si="579"/>
        <v>15331.8</v>
      </c>
      <c r="J801" s="83">
        <f t="shared" si="581"/>
        <v>0</v>
      </c>
      <c r="K801" s="80">
        <f aca="true" t="shared" si="582" ref="K801:K806">H800*J800</f>
        <v>0</v>
      </c>
      <c r="L801" s="84">
        <f aca="true" t="shared" si="583" ref="L801:L806">IF(F801&gt;0,IF(LEFT(UPPER(C801))="S",(H801-I801)/H801,(I801-H801)/H801),0)</f>
        <v>0.03417266187050347</v>
      </c>
      <c r="M801" s="53">
        <f aca="true" t="shared" si="584" ref="M801:M806">(H801*L801)</f>
        <v>506.6159999999981</v>
      </c>
      <c r="V801" s="1">
        <v>42760</v>
      </c>
      <c r="W801" s="46">
        <v>506.61599999999817</v>
      </c>
      <c r="X801" s="46">
        <f t="shared" si="516"/>
        <v>38913.5034400001</v>
      </c>
    </row>
    <row r="802" spans="1:24" ht="12.75">
      <c r="A802" s="1">
        <v>42761</v>
      </c>
      <c r="B802" s="69" t="s">
        <v>122</v>
      </c>
      <c r="C802" s="79" t="s">
        <v>46</v>
      </c>
      <c r="D802" s="80">
        <v>1555</v>
      </c>
      <c r="E802" s="85">
        <v>8.945</v>
      </c>
      <c r="F802" s="82">
        <v>42761</v>
      </c>
      <c r="G802" s="85">
        <v>8.66</v>
      </c>
      <c r="H802" s="81">
        <f t="shared" si="580"/>
        <v>13909.475</v>
      </c>
      <c r="I802" s="81">
        <f t="shared" si="579"/>
        <v>13466.300000000001</v>
      </c>
      <c r="J802" s="83">
        <f t="shared" si="581"/>
        <v>0</v>
      </c>
      <c r="K802" s="80">
        <f t="shared" si="582"/>
        <v>0</v>
      </c>
      <c r="L802" s="84">
        <f t="shared" si="583"/>
        <v>0.031861375069871384</v>
      </c>
      <c r="M802" s="53">
        <f t="shared" si="584"/>
        <v>443.1749999999993</v>
      </c>
      <c r="V802" s="1">
        <v>42761</v>
      </c>
      <c r="W802" s="46">
        <v>443.1749999999993</v>
      </c>
      <c r="X802" s="46">
        <f t="shared" si="516"/>
        <v>39356.678440000105</v>
      </c>
    </row>
    <row r="803" spans="1:24" ht="12.75">
      <c r="A803" s="1">
        <v>42762</v>
      </c>
      <c r="B803" s="69" t="s">
        <v>134</v>
      </c>
      <c r="C803" s="79" t="s">
        <v>42</v>
      </c>
      <c r="D803" s="80">
        <v>4666</v>
      </c>
      <c r="E803" s="81">
        <v>2.874</v>
      </c>
      <c r="F803" s="82">
        <v>42762</v>
      </c>
      <c r="G803" s="85">
        <v>2.886</v>
      </c>
      <c r="H803" s="81">
        <f t="shared" si="580"/>
        <v>13410.084</v>
      </c>
      <c r="I803" s="81">
        <f t="shared" si="579"/>
        <v>13466.076000000001</v>
      </c>
      <c r="J803" s="83">
        <f t="shared" si="581"/>
        <v>0</v>
      </c>
      <c r="K803" s="80">
        <f t="shared" si="582"/>
        <v>0</v>
      </c>
      <c r="L803" s="84">
        <f t="shared" si="583"/>
        <v>0.004175365344467654</v>
      </c>
      <c r="M803" s="53">
        <f t="shared" si="584"/>
        <v>55.99200000000018</v>
      </c>
      <c r="V803" s="1">
        <v>42762</v>
      </c>
      <c r="W803" s="46">
        <v>55.99200000000019</v>
      </c>
      <c r="X803" s="46">
        <f t="shared" si="516"/>
        <v>39412.6704400001</v>
      </c>
    </row>
    <row r="804" spans="1:24" ht="12.75">
      <c r="A804" s="1">
        <v>42765</v>
      </c>
      <c r="B804" s="69" t="s">
        <v>120</v>
      </c>
      <c r="C804" s="79" t="s">
        <v>42</v>
      </c>
      <c r="D804" s="80">
        <v>666</v>
      </c>
      <c r="E804" s="81">
        <v>26.59</v>
      </c>
      <c r="F804" s="82">
        <v>42765</v>
      </c>
      <c r="G804" s="81">
        <v>26.13</v>
      </c>
      <c r="H804" s="81">
        <f t="shared" si="580"/>
        <v>17708.94</v>
      </c>
      <c r="I804" s="81">
        <f t="shared" si="579"/>
        <v>17402.579999999998</v>
      </c>
      <c r="J804" s="83">
        <f aca="true" t="shared" si="585" ref="J804:J809">IF(F804&gt;0,F804-A804,0)</f>
        <v>0</v>
      </c>
      <c r="K804" s="80">
        <f t="shared" si="582"/>
        <v>0</v>
      </c>
      <c r="L804" s="84">
        <f t="shared" si="583"/>
        <v>-0.017299736743136552</v>
      </c>
      <c r="M804" s="53">
        <f t="shared" si="584"/>
        <v>-306.3600000000006</v>
      </c>
      <c r="V804" s="1">
        <v>42765</v>
      </c>
      <c r="W804" s="46">
        <v>-306.3600000000006</v>
      </c>
      <c r="X804" s="46">
        <f t="shared" si="516"/>
        <v>39106.3104400001</v>
      </c>
    </row>
    <row r="805" spans="1:24" ht="12.75">
      <c r="A805" s="1">
        <v>42766</v>
      </c>
      <c r="B805" s="69" t="s">
        <v>120</v>
      </c>
      <c r="C805" s="79" t="s">
        <v>46</v>
      </c>
      <c r="D805" s="80">
        <v>699</v>
      </c>
      <c r="E805" s="90">
        <v>26.44196</v>
      </c>
      <c r="F805" s="82">
        <v>42766</v>
      </c>
      <c r="G805" s="85">
        <v>25.16</v>
      </c>
      <c r="H805" s="81">
        <f t="shared" si="580"/>
        <v>18482.930040000003</v>
      </c>
      <c r="I805" s="81">
        <f t="shared" si="579"/>
        <v>17586.84</v>
      </c>
      <c r="J805" s="83">
        <f t="shared" si="585"/>
        <v>0</v>
      </c>
      <c r="K805" s="80">
        <f t="shared" si="582"/>
        <v>0</v>
      </c>
      <c r="L805" s="84">
        <f t="shared" si="583"/>
        <v>0.04848203385830717</v>
      </c>
      <c r="M805" s="53">
        <f t="shared" si="584"/>
        <v>896.0900400000028</v>
      </c>
      <c r="V805" s="1">
        <v>42766</v>
      </c>
      <c r="W805" s="46">
        <v>896.0900400000028</v>
      </c>
      <c r="X805" s="46">
        <f t="shared" si="516"/>
        <v>40002.400480000106</v>
      </c>
    </row>
    <row r="806" spans="1:24" ht="12.75">
      <c r="A806" s="1">
        <v>42767</v>
      </c>
      <c r="B806" s="69" t="s">
        <v>120</v>
      </c>
      <c r="C806" s="79" t="s">
        <v>46</v>
      </c>
      <c r="D806" s="80">
        <v>477</v>
      </c>
      <c r="E806" s="85">
        <v>25.3</v>
      </c>
      <c r="F806" s="82">
        <v>42767</v>
      </c>
      <c r="G806" s="85">
        <v>25.92</v>
      </c>
      <c r="H806" s="81">
        <f t="shared" si="580"/>
        <v>12068.1</v>
      </c>
      <c r="I806" s="81">
        <f t="shared" si="579"/>
        <v>12363.84</v>
      </c>
      <c r="J806" s="83">
        <f t="shared" si="585"/>
        <v>0</v>
      </c>
      <c r="K806" s="80">
        <f t="shared" si="582"/>
        <v>0</v>
      </c>
      <c r="L806" s="84">
        <f t="shared" si="583"/>
        <v>-0.02450592885375492</v>
      </c>
      <c r="M806" s="53">
        <f t="shared" si="584"/>
        <v>-295.7399999999998</v>
      </c>
      <c r="V806" s="1">
        <v>42767</v>
      </c>
      <c r="W806" s="46">
        <v>-295.7399999999998</v>
      </c>
      <c r="X806" s="46">
        <f t="shared" si="516"/>
        <v>39706.66048000011</v>
      </c>
    </row>
    <row r="807" spans="1:24" ht="12.75">
      <c r="A807" s="1">
        <v>42768</v>
      </c>
      <c r="B807" s="69" t="s">
        <v>105</v>
      </c>
      <c r="C807" s="79" t="s">
        <v>42</v>
      </c>
      <c r="D807" s="80">
        <v>788</v>
      </c>
      <c r="E807" s="85">
        <v>23.700622</v>
      </c>
      <c r="F807" s="82">
        <v>42768</v>
      </c>
      <c r="G807" s="85">
        <v>24.0708</v>
      </c>
      <c r="H807" s="81">
        <f aca="true" t="shared" si="586" ref="H807:H814">E807*D807</f>
        <v>18676.090136</v>
      </c>
      <c r="I807" s="81">
        <f aca="true" t="shared" si="587" ref="I807:I814">IF(F807&gt;0,G807*D807,0)</f>
        <v>18967.790399999998</v>
      </c>
      <c r="J807" s="83">
        <f t="shared" si="585"/>
        <v>0</v>
      </c>
      <c r="K807" s="80">
        <f aca="true" t="shared" si="588" ref="K807:K812">H806*J806</f>
        <v>0</v>
      </c>
      <c r="L807" s="84">
        <f aca="true" t="shared" si="589" ref="L807:L813">IF(F807&gt;0,IF(LEFT(UPPER(C807))="S",(H807-I807)/H807,(I807-H807)/H807),0)</f>
        <v>0.015618914980374732</v>
      </c>
      <c r="M807" s="53">
        <f aca="true" t="shared" si="590" ref="M807:M813">(H807*L807)</f>
        <v>291.70026399999915</v>
      </c>
      <c r="V807" s="1">
        <v>42768</v>
      </c>
      <c r="W807" s="46">
        <v>291.70026399999915</v>
      </c>
      <c r="X807" s="46">
        <f t="shared" si="516"/>
        <v>39998.36074400011</v>
      </c>
    </row>
    <row r="808" spans="1:24" ht="12.75">
      <c r="A808" s="1">
        <v>42769</v>
      </c>
      <c r="B808" s="69" t="s">
        <v>51</v>
      </c>
      <c r="C808" s="79" t="s">
        <v>42</v>
      </c>
      <c r="D808" s="80">
        <v>1333</v>
      </c>
      <c r="E808" s="81">
        <v>25.2</v>
      </c>
      <c r="F808" s="82">
        <v>42769</v>
      </c>
      <c r="G808" s="85">
        <v>25.36</v>
      </c>
      <c r="H808" s="81">
        <f t="shared" si="586"/>
        <v>33591.6</v>
      </c>
      <c r="I808" s="81">
        <f t="shared" si="587"/>
        <v>33804.88</v>
      </c>
      <c r="J808" s="83">
        <f t="shared" si="585"/>
        <v>0</v>
      </c>
      <c r="K808" s="80">
        <f t="shared" si="588"/>
        <v>0</v>
      </c>
      <c r="L808" s="84">
        <f t="shared" si="589"/>
        <v>0.0063492063492063145</v>
      </c>
      <c r="M808" s="53">
        <f t="shared" si="590"/>
        <v>213.27999999999884</v>
      </c>
      <c r="V808" s="1">
        <v>42769</v>
      </c>
      <c r="W808" s="46">
        <v>213.27999999999884</v>
      </c>
      <c r="X808" s="46">
        <f t="shared" si="516"/>
        <v>40211.640744000106</v>
      </c>
    </row>
    <row r="809" spans="1:24" ht="12.75">
      <c r="A809" s="1">
        <v>42772</v>
      </c>
      <c r="B809" s="69" t="s">
        <v>83</v>
      </c>
      <c r="C809" s="79" t="s">
        <v>46</v>
      </c>
      <c r="D809" s="80">
        <v>1555</v>
      </c>
      <c r="E809" s="85">
        <v>9.055</v>
      </c>
      <c r="F809" s="82">
        <v>42772</v>
      </c>
      <c r="G809" s="85">
        <v>8.9</v>
      </c>
      <c r="H809" s="81">
        <f t="shared" si="586"/>
        <v>14080.525</v>
      </c>
      <c r="I809" s="81">
        <f t="shared" si="587"/>
        <v>13839.5</v>
      </c>
      <c r="J809" s="83">
        <f t="shared" si="585"/>
        <v>0</v>
      </c>
      <c r="K809" s="80">
        <f t="shared" si="588"/>
        <v>0</v>
      </c>
      <c r="L809" s="84">
        <f t="shared" si="589"/>
        <v>0.01711761457758142</v>
      </c>
      <c r="M809" s="53">
        <f t="shared" si="590"/>
        <v>241.0249999999996</v>
      </c>
      <c r="V809" s="1">
        <v>42772</v>
      </c>
      <c r="W809" s="46">
        <v>241.02499999999964</v>
      </c>
      <c r="X809" s="46">
        <f t="shared" si="516"/>
        <v>40452.66574400011</v>
      </c>
    </row>
    <row r="810" spans="1:24" ht="12.75">
      <c r="A810" s="1">
        <v>42773</v>
      </c>
      <c r="B810" s="69" t="s">
        <v>105</v>
      </c>
      <c r="C810" s="79" t="s">
        <v>42</v>
      </c>
      <c r="D810" s="86">
        <v>393</v>
      </c>
      <c r="E810" s="85">
        <v>23.78</v>
      </c>
      <c r="F810" s="82">
        <v>42773</v>
      </c>
      <c r="G810" s="85">
        <v>23.91</v>
      </c>
      <c r="H810" s="81">
        <f t="shared" si="586"/>
        <v>9345.54</v>
      </c>
      <c r="I810" s="81">
        <f t="shared" si="587"/>
        <v>9396.63</v>
      </c>
      <c r="J810" s="83">
        <f aca="true" t="shared" si="591" ref="J810:J815">IF(F810&gt;0,F810-A810,0)</f>
        <v>0</v>
      </c>
      <c r="K810" s="80">
        <f t="shared" si="588"/>
        <v>0</v>
      </c>
      <c r="L810" s="84">
        <f t="shared" si="589"/>
        <v>0.005466778805718912</v>
      </c>
      <c r="M810" s="53">
        <f t="shared" si="590"/>
        <v>51.08999999999833</v>
      </c>
      <c r="V810" s="1">
        <v>42773</v>
      </c>
      <c r="W810" s="46">
        <v>51.08999999999833</v>
      </c>
      <c r="X810" s="46">
        <f t="shared" si="516"/>
        <v>40503.755744000104</v>
      </c>
    </row>
    <row r="811" spans="1:24" ht="12.75">
      <c r="A811" s="1">
        <v>42774</v>
      </c>
      <c r="B811" s="69" t="s">
        <v>124</v>
      </c>
      <c r="C811" s="79" t="s">
        <v>42</v>
      </c>
      <c r="D811" s="80">
        <v>1499</v>
      </c>
      <c r="E811" s="85">
        <v>9.765</v>
      </c>
      <c r="F811" s="82">
        <v>42774</v>
      </c>
      <c r="G811" s="85">
        <v>9.765</v>
      </c>
      <c r="H811" s="81">
        <f t="shared" si="586"/>
        <v>14637.735</v>
      </c>
      <c r="I811" s="81">
        <f t="shared" si="587"/>
        <v>14637.735</v>
      </c>
      <c r="J811" s="83">
        <f t="shared" si="591"/>
        <v>0</v>
      </c>
      <c r="K811" s="80">
        <f t="shared" si="588"/>
        <v>0</v>
      </c>
      <c r="L811" s="84">
        <f t="shared" si="589"/>
        <v>0</v>
      </c>
      <c r="M811" s="53">
        <f t="shared" si="590"/>
        <v>0</v>
      </c>
      <c r="V811" s="1">
        <v>42774</v>
      </c>
      <c r="W811" s="46">
        <v>0</v>
      </c>
      <c r="X811" s="46">
        <f t="shared" si="516"/>
        <v>40503.755744000104</v>
      </c>
    </row>
    <row r="812" spans="1:24" ht="12.75">
      <c r="A812" s="1">
        <v>42775</v>
      </c>
      <c r="B812" s="69" t="s">
        <v>105</v>
      </c>
      <c r="C812" s="79" t="s">
        <v>42</v>
      </c>
      <c r="D812" s="86">
        <v>999</v>
      </c>
      <c r="E812" s="85">
        <v>23.66</v>
      </c>
      <c r="F812" s="82">
        <v>42775</v>
      </c>
      <c r="G812" s="85">
        <v>23.87</v>
      </c>
      <c r="H812" s="81">
        <f t="shared" si="586"/>
        <v>23636.34</v>
      </c>
      <c r="I812" s="81">
        <f t="shared" si="587"/>
        <v>23846.13</v>
      </c>
      <c r="J812" s="83">
        <f t="shared" si="591"/>
        <v>0</v>
      </c>
      <c r="K812" s="80">
        <f t="shared" si="588"/>
        <v>0</v>
      </c>
      <c r="L812" s="84">
        <f t="shared" si="589"/>
        <v>0.00887573964497045</v>
      </c>
      <c r="M812" s="53">
        <f t="shared" si="590"/>
        <v>209.79000000000087</v>
      </c>
      <c r="V812" s="1">
        <v>42775</v>
      </c>
      <c r="W812" s="46">
        <v>209.79000000000087</v>
      </c>
      <c r="X812" s="46">
        <f t="shared" si="516"/>
        <v>40713.545744000105</v>
      </c>
    </row>
    <row r="813" spans="1:24" ht="12.75">
      <c r="A813" s="1">
        <v>42776</v>
      </c>
      <c r="B813" s="69" t="s">
        <v>135</v>
      </c>
      <c r="C813" s="79" t="s">
        <v>42</v>
      </c>
      <c r="D813" s="80">
        <v>1888</v>
      </c>
      <c r="E813" s="85">
        <v>4.82</v>
      </c>
      <c r="F813" s="82">
        <v>42776</v>
      </c>
      <c r="G813" s="85">
        <v>4.756</v>
      </c>
      <c r="H813" s="81">
        <f t="shared" si="586"/>
        <v>9100.16</v>
      </c>
      <c r="I813" s="81">
        <f t="shared" si="587"/>
        <v>8979.328000000001</v>
      </c>
      <c r="J813" s="83">
        <f t="shared" si="591"/>
        <v>0</v>
      </c>
      <c r="K813" s="80">
        <f aca="true" t="shared" si="592" ref="K813:K818">H812*J812</f>
        <v>0</v>
      </c>
      <c r="L813" s="84">
        <f t="shared" si="589"/>
        <v>-0.013278008298755023</v>
      </c>
      <c r="M813" s="53">
        <f t="shared" si="590"/>
        <v>-120.83199999999852</v>
      </c>
      <c r="V813" s="1">
        <v>42776</v>
      </c>
      <c r="W813" s="46">
        <v>-120.83199999999852</v>
      </c>
      <c r="X813" s="46">
        <f t="shared" si="516"/>
        <v>40592.71374400011</v>
      </c>
    </row>
    <row r="814" spans="1:24" ht="12.75">
      <c r="A814" s="1">
        <v>42779</v>
      </c>
      <c r="B814" s="69" t="s">
        <v>120</v>
      </c>
      <c r="C814" s="79" t="s">
        <v>42</v>
      </c>
      <c r="D814" s="80">
        <v>1111</v>
      </c>
      <c r="E814" s="85">
        <v>12.76</v>
      </c>
      <c r="F814" s="82">
        <v>42779</v>
      </c>
      <c r="G814" s="85">
        <v>12.66</v>
      </c>
      <c r="H814" s="81">
        <f t="shared" si="586"/>
        <v>14176.36</v>
      </c>
      <c r="I814" s="81">
        <f t="shared" si="587"/>
        <v>14065.26</v>
      </c>
      <c r="J814" s="83">
        <f t="shared" si="591"/>
        <v>0</v>
      </c>
      <c r="K814" s="80">
        <f t="shared" si="592"/>
        <v>0</v>
      </c>
      <c r="L814" s="84">
        <f aca="true" t="shared" si="593" ref="L814:L824">IF(F814&gt;0,IF(LEFT(UPPER(C814))="S",(H814-I814)/H814,(I814-H814)/H814),0)</f>
        <v>-0.00783699059561131</v>
      </c>
      <c r="M814" s="53">
        <f aca="true" t="shared" si="594" ref="M814:M824">(H814*L814)</f>
        <v>-111.10000000000036</v>
      </c>
      <c r="V814" s="1">
        <v>42779</v>
      </c>
      <c r="W814" s="46">
        <v>-111.10000000000036</v>
      </c>
      <c r="X814" s="46">
        <f t="shared" si="516"/>
        <v>40481.61374400011</v>
      </c>
    </row>
    <row r="815" spans="1:24" ht="12.75">
      <c r="A815" s="1">
        <v>42780</v>
      </c>
      <c r="B815" s="69" t="s">
        <v>120</v>
      </c>
      <c r="C815" s="79" t="s">
        <v>42</v>
      </c>
      <c r="D815" s="80">
        <v>1777</v>
      </c>
      <c r="E815" s="91">
        <v>12.716376</v>
      </c>
      <c r="F815" s="82">
        <v>42780</v>
      </c>
      <c r="G815" s="85">
        <v>12.79</v>
      </c>
      <c r="H815" s="81">
        <f aca="true" t="shared" si="595" ref="H815:H869">E815*D815</f>
        <v>22597.000152</v>
      </c>
      <c r="I815" s="81">
        <f aca="true" t="shared" si="596" ref="I815:I869">IF(F815&gt;0,G815*D815,0)</f>
        <v>22727.829999999998</v>
      </c>
      <c r="J815" s="83">
        <f t="shared" si="591"/>
        <v>0</v>
      </c>
      <c r="K815" s="80">
        <f t="shared" si="592"/>
        <v>0</v>
      </c>
      <c r="L815" s="84">
        <f t="shared" si="593"/>
        <v>0.005789699832719529</v>
      </c>
      <c r="M815" s="53">
        <f t="shared" si="594"/>
        <v>130.82984799999758</v>
      </c>
      <c r="V815" s="1">
        <v>42780</v>
      </c>
      <c r="W815" s="46">
        <v>130.82984799999758</v>
      </c>
      <c r="X815" s="46">
        <f t="shared" si="516"/>
        <v>40612.44359200011</v>
      </c>
    </row>
    <row r="816" spans="1:24" ht="12.75">
      <c r="A816" s="1">
        <v>42781</v>
      </c>
      <c r="B816" s="69" t="s">
        <v>120</v>
      </c>
      <c r="C816" s="79" t="s">
        <v>42</v>
      </c>
      <c r="D816" s="80">
        <v>1666</v>
      </c>
      <c r="E816" s="81">
        <v>13.02</v>
      </c>
      <c r="F816" s="82">
        <v>42781</v>
      </c>
      <c r="G816" s="85">
        <v>12.92</v>
      </c>
      <c r="H816" s="81">
        <f t="shared" si="595"/>
        <v>21691.32</v>
      </c>
      <c r="I816" s="81">
        <f t="shared" si="596"/>
        <v>21524.72</v>
      </c>
      <c r="J816" s="83">
        <f aca="true" t="shared" si="597" ref="J816:J821">IF(F816&gt;0,F816-A816,0)</f>
        <v>0</v>
      </c>
      <c r="K816" s="80">
        <f t="shared" si="592"/>
        <v>0</v>
      </c>
      <c r="L816" s="84">
        <f t="shared" si="593"/>
        <v>-0.007680491551459227</v>
      </c>
      <c r="M816" s="53">
        <f t="shared" si="594"/>
        <v>-166.59999999999854</v>
      </c>
      <c r="V816" s="1">
        <v>42781</v>
      </c>
      <c r="W816" s="46">
        <v>-166.59999999999854</v>
      </c>
      <c r="X816" s="46">
        <f t="shared" si="516"/>
        <v>40445.843592000114</v>
      </c>
    </row>
    <row r="817" spans="1:24" ht="12.75">
      <c r="A817" s="1">
        <v>42782</v>
      </c>
      <c r="B817" s="69" t="s">
        <v>127</v>
      </c>
      <c r="C817" s="79" t="s">
        <v>42</v>
      </c>
      <c r="D817" s="80">
        <v>2111</v>
      </c>
      <c r="E817" s="85">
        <v>13.25</v>
      </c>
      <c r="F817" s="82">
        <v>42782</v>
      </c>
      <c r="G817" s="85">
        <v>13.36</v>
      </c>
      <c r="H817" s="81">
        <f t="shared" si="595"/>
        <v>27970.75</v>
      </c>
      <c r="I817" s="81">
        <f t="shared" si="596"/>
        <v>28202.96</v>
      </c>
      <c r="J817" s="83">
        <f t="shared" si="597"/>
        <v>0</v>
      </c>
      <c r="K817" s="80">
        <f t="shared" si="592"/>
        <v>0</v>
      </c>
      <c r="L817" s="84">
        <f t="shared" si="593"/>
        <v>0.0083018867924528</v>
      </c>
      <c r="M817" s="53">
        <f t="shared" si="594"/>
        <v>232.20999999999913</v>
      </c>
      <c r="V817" s="1">
        <v>42782</v>
      </c>
      <c r="W817" s="46">
        <v>232.20999999999913</v>
      </c>
      <c r="X817" s="46">
        <f t="shared" si="516"/>
        <v>40678.05359200011</v>
      </c>
    </row>
    <row r="818" spans="1:24" ht="12.75">
      <c r="A818" s="1">
        <v>42783</v>
      </c>
      <c r="B818" s="69" t="s">
        <v>120</v>
      </c>
      <c r="C818" s="79" t="s">
        <v>42</v>
      </c>
      <c r="D818" s="80">
        <v>1111</v>
      </c>
      <c r="E818" s="85">
        <v>12.46</v>
      </c>
      <c r="F818" s="82">
        <v>42783</v>
      </c>
      <c r="G818" s="85">
        <v>12.9</v>
      </c>
      <c r="H818" s="81">
        <f t="shared" si="595"/>
        <v>13843.060000000001</v>
      </c>
      <c r="I818" s="81">
        <f t="shared" si="596"/>
        <v>14331.9</v>
      </c>
      <c r="J818" s="83">
        <f t="shared" si="597"/>
        <v>0</v>
      </c>
      <c r="K818" s="80">
        <f t="shared" si="592"/>
        <v>0</v>
      </c>
      <c r="L818" s="84">
        <f t="shared" si="593"/>
        <v>0.03531300160513631</v>
      </c>
      <c r="M818" s="53">
        <f t="shared" si="594"/>
        <v>488.8399999999983</v>
      </c>
      <c r="V818" s="1">
        <v>42783</v>
      </c>
      <c r="W818" s="46">
        <v>488.8399999999983</v>
      </c>
      <c r="X818" s="46">
        <f t="shared" si="516"/>
        <v>41166.89359200011</v>
      </c>
    </row>
    <row r="819" spans="1:24" ht="12.75">
      <c r="A819" s="1">
        <v>42786</v>
      </c>
      <c r="B819" s="69" t="s">
        <v>120</v>
      </c>
      <c r="C819" s="79" t="s">
        <v>42</v>
      </c>
      <c r="D819" s="80">
        <v>1069</v>
      </c>
      <c r="E819" s="85">
        <v>13.12</v>
      </c>
      <c r="F819" s="82">
        <v>42786</v>
      </c>
      <c r="G819" s="85">
        <v>12.82</v>
      </c>
      <c r="H819" s="81">
        <f t="shared" si="595"/>
        <v>14025.279999999999</v>
      </c>
      <c r="I819" s="81">
        <f t="shared" si="596"/>
        <v>13704.58</v>
      </c>
      <c r="J819" s="83">
        <f t="shared" si="597"/>
        <v>0</v>
      </c>
      <c r="K819" s="80">
        <f aca="true" t="shared" si="598" ref="K819:K824">H818*J818</f>
        <v>0</v>
      </c>
      <c r="L819" s="84">
        <f t="shared" si="593"/>
        <v>-0.02286585365853651</v>
      </c>
      <c r="M819" s="53">
        <f t="shared" si="594"/>
        <v>-320.6999999999989</v>
      </c>
      <c r="V819" s="1">
        <v>42786</v>
      </c>
      <c r="W819" s="46">
        <v>-320.6999999999989</v>
      </c>
      <c r="X819" s="46">
        <f t="shared" si="516"/>
        <v>40846.19359200011</v>
      </c>
    </row>
    <row r="820" spans="1:24" ht="12.75">
      <c r="A820" s="1">
        <v>42787</v>
      </c>
      <c r="B820" s="69" t="s">
        <v>120</v>
      </c>
      <c r="C820" s="79" t="s">
        <v>42</v>
      </c>
      <c r="D820" s="80">
        <v>2222</v>
      </c>
      <c r="E820" s="85">
        <v>13.59</v>
      </c>
      <c r="F820" s="82">
        <v>42787</v>
      </c>
      <c r="G820" s="85">
        <v>13.75</v>
      </c>
      <c r="H820" s="81">
        <f t="shared" si="595"/>
        <v>30196.98</v>
      </c>
      <c r="I820" s="81">
        <f t="shared" si="596"/>
        <v>30552.5</v>
      </c>
      <c r="J820" s="83">
        <f t="shared" si="597"/>
        <v>0</v>
      </c>
      <c r="K820" s="80">
        <f t="shared" si="598"/>
        <v>0</v>
      </c>
      <c r="L820" s="84">
        <f t="shared" si="593"/>
        <v>0.011773362766740264</v>
      </c>
      <c r="M820" s="53">
        <f t="shared" si="594"/>
        <v>355.52000000000044</v>
      </c>
      <c r="V820" s="1">
        <v>42787</v>
      </c>
      <c r="W820" s="46">
        <v>355.52000000000044</v>
      </c>
      <c r="X820" s="46">
        <f t="shared" si="516"/>
        <v>41201.71359200012</v>
      </c>
    </row>
    <row r="821" spans="1:24" ht="12.75">
      <c r="A821" s="1">
        <v>42788</v>
      </c>
      <c r="B821" s="69" t="s">
        <v>85</v>
      </c>
      <c r="C821" s="79" t="s">
        <v>42</v>
      </c>
      <c r="D821" s="80">
        <v>999</v>
      </c>
      <c r="E821" s="81">
        <v>24.57</v>
      </c>
      <c r="F821" s="82">
        <v>42788</v>
      </c>
      <c r="G821" s="85">
        <v>24.2595</v>
      </c>
      <c r="H821" s="81">
        <f t="shared" si="595"/>
        <v>24545.43</v>
      </c>
      <c r="I821" s="81">
        <f t="shared" si="596"/>
        <v>24235.2405</v>
      </c>
      <c r="J821" s="83">
        <f t="shared" si="597"/>
        <v>0</v>
      </c>
      <c r="K821" s="80">
        <f t="shared" si="598"/>
        <v>0</v>
      </c>
      <c r="L821" s="84">
        <f t="shared" si="593"/>
        <v>-0.012637362637362653</v>
      </c>
      <c r="M821" s="53">
        <f t="shared" si="594"/>
        <v>-310.1895000000004</v>
      </c>
      <c r="V821" s="1">
        <v>42788</v>
      </c>
      <c r="W821" s="46">
        <v>-310.1895000000004</v>
      </c>
      <c r="X821" s="46">
        <f t="shared" si="516"/>
        <v>40891.524092000116</v>
      </c>
    </row>
    <row r="822" spans="1:24" ht="12.75">
      <c r="A822" s="1">
        <v>42789</v>
      </c>
      <c r="B822" s="69" t="s">
        <v>136</v>
      </c>
      <c r="C822" s="79" t="s">
        <v>42</v>
      </c>
      <c r="D822" s="80">
        <v>39999</v>
      </c>
      <c r="E822" s="85">
        <v>0.4535</v>
      </c>
      <c r="F822" s="82">
        <v>42789</v>
      </c>
      <c r="G822" s="85">
        <v>0.4529</v>
      </c>
      <c r="H822" s="81">
        <f t="shared" si="595"/>
        <v>18139.5465</v>
      </c>
      <c r="I822" s="81">
        <f t="shared" si="596"/>
        <v>18115.5471</v>
      </c>
      <c r="J822" s="83">
        <f aca="true" t="shared" si="599" ref="J822:J827">IF(F822&gt;0,F822-A822,0)</f>
        <v>0</v>
      </c>
      <c r="K822" s="80">
        <f t="shared" si="598"/>
        <v>0</v>
      </c>
      <c r="L822" s="84">
        <f t="shared" si="593"/>
        <v>-0.0013230429988974975</v>
      </c>
      <c r="M822" s="53">
        <f t="shared" si="594"/>
        <v>-23.999400000000605</v>
      </c>
      <c r="V822" s="1">
        <v>42789</v>
      </c>
      <c r="W822" s="46">
        <v>-23.999400000000605</v>
      </c>
      <c r="X822" s="46">
        <f t="shared" si="516"/>
        <v>40867.524692000115</v>
      </c>
    </row>
    <row r="823" spans="1:24" ht="12.75">
      <c r="A823" s="1">
        <v>42790</v>
      </c>
      <c r="B823" s="69" t="s">
        <v>137</v>
      </c>
      <c r="C823" s="79" t="s">
        <v>42</v>
      </c>
      <c r="D823" s="80">
        <v>1999</v>
      </c>
      <c r="E823" s="80">
        <v>12.15</v>
      </c>
      <c r="F823" s="82">
        <v>42790</v>
      </c>
      <c r="G823" s="85">
        <v>12.1419</v>
      </c>
      <c r="H823" s="81">
        <f t="shared" si="595"/>
        <v>24287.850000000002</v>
      </c>
      <c r="I823" s="81">
        <f t="shared" si="596"/>
        <v>24271.6581</v>
      </c>
      <c r="J823" s="83">
        <f t="shared" si="599"/>
        <v>0</v>
      </c>
      <c r="K823" s="80">
        <f t="shared" si="598"/>
        <v>0</v>
      </c>
      <c r="L823" s="84">
        <f t="shared" si="593"/>
        <v>-0.0006666666666667334</v>
      </c>
      <c r="M823" s="53">
        <f t="shared" si="594"/>
        <v>-16.191900000001624</v>
      </c>
      <c r="V823" s="1">
        <v>42790</v>
      </c>
      <c r="W823" s="46">
        <v>-16.191900000001624</v>
      </c>
      <c r="X823" s="46">
        <f t="shared" si="516"/>
        <v>40851.33279200012</v>
      </c>
    </row>
    <row r="824" spans="1:24" ht="12.75">
      <c r="A824" s="1">
        <v>42793</v>
      </c>
      <c r="B824" s="69" t="s">
        <v>56</v>
      </c>
      <c r="C824" s="79" t="s">
        <v>42</v>
      </c>
      <c r="D824" s="80">
        <v>966</v>
      </c>
      <c r="E824" s="86">
        <v>13.52</v>
      </c>
      <c r="F824" s="82">
        <v>42793</v>
      </c>
      <c r="G824" s="85">
        <v>13.7</v>
      </c>
      <c r="H824" s="81">
        <f t="shared" si="595"/>
        <v>13060.32</v>
      </c>
      <c r="I824" s="81">
        <f t="shared" si="596"/>
        <v>13234.199999999999</v>
      </c>
      <c r="J824" s="83">
        <f t="shared" si="599"/>
        <v>0</v>
      </c>
      <c r="K824" s="80">
        <f t="shared" si="598"/>
        <v>0</v>
      </c>
      <c r="L824" s="84">
        <f t="shared" si="593"/>
        <v>0.013313609467455561</v>
      </c>
      <c r="M824" s="53">
        <f t="shared" si="594"/>
        <v>173.8799999999992</v>
      </c>
      <c r="V824" s="1">
        <v>42793</v>
      </c>
      <c r="W824" s="46">
        <v>173.8799999999992</v>
      </c>
      <c r="X824" s="46">
        <f t="shared" si="516"/>
        <v>41025.212792000115</v>
      </c>
    </row>
    <row r="825" spans="1:24" ht="12.75">
      <c r="A825" s="1">
        <v>42794</v>
      </c>
      <c r="B825" s="69" t="s">
        <v>59</v>
      </c>
      <c r="C825" s="79" t="s">
        <v>42</v>
      </c>
      <c r="D825" s="80">
        <v>4444</v>
      </c>
      <c r="E825" s="86">
        <v>6.225</v>
      </c>
      <c r="F825" s="82">
        <v>42794</v>
      </c>
      <c r="G825" s="85">
        <v>6.165</v>
      </c>
      <c r="H825" s="81">
        <f t="shared" si="595"/>
        <v>27663.899999999998</v>
      </c>
      <c r="I825" s="81">
        <f t="shared" si="596"/>
        <v>27397.26</v>
      </c>
      <c r="J825" s="83">
        <f t="shared" si="599"/>
        <v>0</v>
      </c>
      <c r="K825" s="80">
        <f aca="true" t="shared" si="600" ref="K825:K830">H824*J824</f>
        <v>0</v>
      </c>
      <c r="L825" s="84">
        <f aca="true" t="shared" si="601" ref="L825:L830">IF(F825&gt;0,IF(LEFT(UPPER(C825))="S",(H825-I825)/H825,(I825-H825)/H825),0)</f>
        <v>-0.00963855421686745</v>
      </c>
      <c r="M825" s="53">
        <f aca="true" t="shared" si="602" ref="M825:M830">(H825*L825)</f>
        <v>-266.6399999999994</v>
      </c>
      <c r="V825" s="1">
        <v>42794</v>
      </c>
      <c r="W825" s="46">
        <v>-266.6399999999994</v>
      </c>
      <c r="X825" s="46">
        <f t="shared" si="516"/>
        <v>40758.572792000115</v>
      </c>
    </row>
    <row r="826" spans="1:24" ht="12.75">
      <c r="A826" s="1">
        <v>42795</v>
      </c>
      <c r="B826" s="69" t="s">
        <v>138</v>
      </c>
      <c r="C826" s="79" t="s">
        <v>46</v>
      </c>
      <c r="D826" s="80">
        <v>999</v>
      </c>
      <c r="E826" s="88">
        <v>18.6</v>
      </c>
      <c r="F826" s="82">
        <v>42795</v>
      </c>
      <c r="G826" s="85">
        <v>18.89</v>
      </c>
      <c r="H826" s="81">
        <f t="shared" si="595"/>
        <v>18581.4</v>
      </c>
      <c r="I826" s="81">
        <f t="shared" si="596"/>
        <v>18871.11</v>
      </c>
      <c r="J826" s="83">
        <f t="shared" si="599"/>
        <v>0</v>
      </c>
      <c r="K826" s="80">
        <f t="shared" si="600"/>
        <v>0</v>
      </c>
      <c r="L826" s="84">
        <f t="shared" si="601"/>
        <v>-0.015591397849462318</v>
      </c>
      <c r="M826" s="53">
        <f t="shared" si="602"/>
        <v>-289.7099999999991</v>
      </c>
      <c r="V826" s="1">
        <v>42795</v>
      </c>
      <c r="W826" s="46">
        <v>-289.7099999999991</v>
      </c>
      <c r="X826" s="46">
        <f t="shared" si="516"/>
        <v>40468.862792000116</v>
      </c>
    </row>
    <row r="827" spans="1:24" ht="12.75">
      <c r="A827" s="1">
        <v>42796</v>
      </c>
      <c r="B827" s="69" t="s">
        <v>120</v>
      </c>
      <c r="C827" s="79" t="s">
        <v>42</v>
      </c>
      <c r="D827" s="80">
        <v>1666</v>
      </c>
      <c r="E827" s="81">
        <v>13.26</v>
      </c>
      <c r="F827" s="82">
        <v>42796</v>
      </c>
      <c r="G827" s="85">
        <v>13.5</v>
      </c>
      <c r="H827" s="81">
        <f t="shared" si="595"/>
        <v>22091.16</v>
      </c>
      <c r="I827" s="81">
        <f t="shared" si="596"/>
        <v>22491</v>
      </c>
      <c r="J827" s="83">
        <f t="shared" si="599"/>
        <v>0</v>
      </c>
      <c r="K827" s="80">
        <f t="shared" si="600"/>
        <v>0</v>
      </c>
      <c r="L827" s="84">
        <f t="shared" si="601"/>
        <v>0.018099547511312222</v>
      </c>
      <c r="M827" s="53">
        <f t="shared" si="602"/>
        <v>399.8400000000001</v>
      </c>
      <c r="V827" s="1">
        <v>42796</v>
      </c>
      <c r="W827" s="46">
        <v>399.84000000000015</v>
      </c>
      <c r="X827" s="46">
        <f t="shared" si="516"/>
        <v>40868.70279200011</v>
      </c>
    </row>
    <row r="828" spans="1:24" ht="12.75">
      <c r="A828" s="1">
        <v>42797</v>
      </c>
      <c r="B828" s="69" t="s">
        <v>137</v>
      </c>
      <c r="C828" s="79" t="s">
        <v>46</v>
      </c>
      <c r="D828" s="80">
        <v>2111</v>
      </c>
      <c r="E828" s="81">
        <v>13.66</v>
      </c>
      <c r="F828" s="82">
        <v>42797</v>
      </c>
      <c r="G828" s="85">
        <v>13.816</v>
      </c>
      <c r="H828" s="81">
        <f t="shared" si="595"/>
        <v>28836.260000000002</v>
      </c>
      <c r="I828" s="81">
        <f t="shared" si="596"/>
        <v>29165.576</v>
      </c>
      <c r="J828" s="83">
        <f aca="true" t="shared" si="603" ref="J828:J835">IF(F828&gt;0,F828-A828,0)</f>
        <v>0</v>
      </c>
      <c r="K828" s="80">
        <f t="shared" si="600"/>
        <v>0</v>
      </c>
      <c r="L828" s="84">
        <f t="shared" si="601"/>
        <v>-0.011420204978038029</v>
      </c>
      <c r="M828" s="53">
        <f t="shared" si="602"/>
        <v>-329.3159999999989</v>
      </c>
      <c r="V828" s="1">
        <v>42797</v>
      </c>
      <c r="W828" s="46">
        <v>-329.3159999999989</v>
      </c>
      <c r="X828" s="46">
        <f t="shared" si="516"/>
        <v>40539.386792000114</v>
      </c>
    </row>
    <row r="829" spans="1:24" ht="12.75">
      <c r="A829" s="1">
        <v>42800</v>
      </c>
      <c r="B829" s="69" t="s">
        <v>112</v>
      </c>
      <c r="C829" s="79" t="s">
        <v>46</v>
      </c>
      <c r="D829" s="80">
        <v>2222</v>
      </c>
      <c r="E829" s="85">
        <v>6.335</v>
      </c>
      <c r="F829" s="82">
        <v>42800</v>
      </c>
      <c r="G829" s="85">
        <v>6.35</v>
      </c>
      <c r="H829" s="81">
        <f t="shared" si="595"/>
        <v>14076.37</v>
      </c>
      <c r="I829" s="81">
        <f t="shared" si="596"/>
        <v>14109.699999999999</v>
      </c>
      <c r="J829" s="83">
        <f t="shared" si="603"/>
        <v>0</v>
      </c>
      <c r="K829" s="80">
        <f t="shared" si="600"/>
        <v>0</v>
      </c>
      <c r="L829" s="84">
        <f t="shared" si="601"/>
        <v>-0.0023677979479083105</v>
      </c>
      <c r="M829" s="53">
        <f t="shared" si="602"/>
        <v>-33.32999999999811</v>
      </c>
      <c r="V829" s="1">
        <v>42800</v>
      </c>
      <c r="W829" s="46">
        <v>-33.32999999999811</v>
      </c>
      <c r="X829" s="46">
        <f t="shared" si="516"/>
        <v>40506.05679200012</v>
      </c>
    </row>
    <row r="830" spans="1:24" ht="12.75">
      <c r="A830" s="1">
        <v>42801</v>
      </c>
      <c r="B830" s="69" t="s">
        <v>139</v>
      </c>
      <c r="C830" s="79" t="s">
        <v>42</v>
      </c>
      <c r="D830" s="80">
        <v>9999</v>
      </c>
      <c r="E830" s="85">
        <v>3.842</v>
      </c>
      <c r="F830" s="82">
        <v>42801</v>
      </c>
      <c r="G830" s="85">
        <v>3.8115</v>
      </c>
      <c r="H830" s="81">
        <f t="shared" si="595"/>
        <v>38416.158</v>
      </c>
      <c r="I830" s="81">
        <f t="shared" si="596"/>
        <v>38111.188500000004</v>
      </c>
      <c r="J830" s="83">
        <f t="shared" si="603"/>
        <v>0</v>
      </c>
      <c r="K830" s="80">
        <f t="shared" si="600"/>
        <v>0</v>
      </c>
      <c r="L830" s="84">
        <f t="shared" si="601"/>
        <v>-0.007938573659552296</v>
      </c>
      <c r="M830" s="53">
        <f t="shared" si="602"/>
        <v>-304.96949999999924</v>
      </c>
      <c r="V830" s="1">
        <v>42801</v>
      </c>
      <c r="W830" s="46">
        <v>-304.96949999999924</v>
      </c>
      <c r="X830" s="46">
        <f t="shared" si="516"/>
        <v>40201.08729200012</v>
      </c>
    </row>
    <row r="831" spans="1:24" ht="12.75">
      <c r="A831" s="1">
        <v>42802</v>
      </c>
      <c r="B831" s="69" t="s">
        <v>96</v>
      </c>
      <c r="C831" s="79" t="s">
        <v>42</v>
      </c>
      <c r="D831" s="80">
        <v>1999</v>
      </c>
      <c r="E831" s="85">
        <v>10.49</v>
      </c>
      <c r="F831" s="82">
        <v>42802</v>
      </c>
      <c r="G831" s="85">
        <v>10.46</v>
      </c>
      <c r="H831" s="81">
        <f t="shared" si="595"/>
        <v>20969.510000000002</v>
      </c>
      <c r="I831" s="81">
        <f t="shared" si="596"/>
        <v>20909.54</v>
      </c>
      <c r="J831" s="83">
        <f t="shared" si="603"/>
        <v>0</v>
      </c>
      <c r="K831" s="80">
        <f aca="true" t="shared" si="604" ref="K831:K836">H830*J830</f>
        <v>0</v>
      </c>
      <c r="L831" s="84">
        <f aca="true" t="shared" si="605" ref="L831:L836">IF(F831&gt;0,IF(LEFT(UPPER(C831))="S",(H831-I831)/H831,(I831-H831)/H831),0)</f>
        <v>-0.0028598665395615426</v>
      </c>
      <c r="M831" s="53">
        <f aca="true" t="shared" si="606" ref="M831:M836">(H831*L831)</f>
        <v>-59.97000000000117</v>
      </c>
      <c r="V831" s="1">
        <v>42802</v>
      </c>
      <c r="W831" s="46">
        <v>-59.970000000001164</v>
      </c>
      <c r="X831" s="46">
        <f t="shared" si="516"/>
        <v>40141.11729200012</v>
      </c>
    </row>
    <row r="832" spans="1:24" ht="12.75">
      <c r="A832" s="1">
        <v>42803</v>
      </c>
      <c r="B832" s="69" t="s">
        <v>83</v>
      </c>
      <c r="C832" s="79" t="s">
        <v>42</v>
      </c>
      <c r="D832" s="80">
        <v>2799</v>
      </c>
      <c r="E832" s="81">
        <v>9.06</v>
      </c>
      <c r="F832" s="82">
        <v>42803</v>
      </c>
      <c r="G832" s="81">
        <v>9.14</v>
      </c>
      <c r="H832" s="81">
        <f t="shared" si="595"/>
        <v>25358.940000000002</v>
      </c>
      <c r="I832" s="81">
        <f t="shared" si="596"/>
        <v>25582.86</v>
      </c>
      <c r="J832" s="83">
        <f t="shared" si="603"/>
        <v>0</v>
      </c>
      <c r="K832" s="80">
        <f t="shared" si="604"/>
        <v>0</v>
      </c>
      <c r="L832" s="84">
        <f t="shared" si="605"/>
        <v>0.008830022075055118</v>
      </c>
      <c r="M832" s="53">
        <f t="shared" si="606"/>
        <v>223.91999999999825</v>
      </c>
      <c r="V832" s="1">
        <v>42803</v>
      </c>
      <c r="W832" s="46">
        <v>223.91999999999825</v>
      </c>
      <c r="X832" s="46">
        <f t="shared" si="516"/>
        <v>40365.03729200012</v>
      </c>
    </row>
    <row r="833" spans="1:24" ht="12.75">
      <c r="A833" s="1">
        <v>42804</v>
      </c>
      <c r="B833" s="69" t="s">
        <v>90</v>
      </c>
      <c r="C833" s="79" t="s">
        <v>42</v>
      </c>
      <c r="D833" s="80">
        <v>537</v>
      </c>
      <c r="E833" s="81">
        <v>46.5</v>
      </c>
      <c r="F833" s="82">
        <v>42804</v>
      </c>
      <c r="G833" s="85">
        <v>46.18</v>
      </c>
      <c r="H833" s="81">
        <f t="shared" si="595"/>
        <v>24970.5</v>
      </c>
      <c r="I833" s="81">
        <f t="shared" si="596"/>
        <v>24798.66</v>
      </c>
      <c r="J833" s="83">
        <f t="shared" si="603"/>
        <v>0</v>
      </c>
      <c r="K833" s="80">
        <f t="shared" si="604"/>
        <v>0</v>
      </c>
      <c r="L833" s="84">
        <f t="shared" si="605"/>
        <v>-0.006881720430107533</v>
      </c>
      <c r="M833" s="53">
        <f t="shared" si="606"/>
        <v>-171.84000000000015</v>
      </c>
      <c r="V833" s="1">
        <v>42804</v>
      </c>
      <c r="W833" s="46">
        <v>-171.84000000000015</v>
      </c>
      <c r="X833" s="46">
        <f aca="true" t="shared" si="607" ref="X833:X874">(X832+W833)</f>
        <v>40193.19729200011</v>
      </c>
    </row>
    <row r="834" spans="1:24" ht="12.75">
      <c r="A834" s="1">
        <v>42807</v>
      </c>
      <c r="B834" s="69" t="s">
        <v>120</v>
      </c>
      <c r="C834" s="79" t="s">
        <v>42</v>
      </c>
      <c r="D834" s="80">
        <v>1755</v>
      </c>
      <c r="E834" s="81">
        <v>14.36</v>
      </c>
      <c r="F834" s="82">
        <v>42807</v>
      </c>
      <c r="G834" s="85">
        <v>14.19</v>
      </c>
      <c r="H834" s="81">
        <f t="shared" si="595"/>
        <v>25201.8</v>
      </c>
      <c r="I834" s="81">
        <f t="shared" si="596"/>
        <v>24903.45</v>
      </c>
      <c r="J834" s="83">
        <f t="shared" si="603"/>
        <v>0</v>
      </c>
      <c r="K834" s="80">
        <f t="shared" si="604"/>
        <v>0</v>
      </c>
      <c r="L834" s="84">
        <f t="shared" si="605"/>
        <v>-0.011838440111420555</v>
      </c>
      <c r="M834" s="53">
        <f t="shared" si="606"/>
        <v>-298.34999999999854</v>
      </c>
      <c r="V834" s="1">
        <v>42807</v>
      </c>
      <c r="W834" s="46">
        <v>-298.34999999999854</v>
      </c>
      <c r="X834" s="46">
        <f t="shared" si="607"/>
        <v>39894.847292000115</v>
      </c>
    </row>
    <row r="835" spans="1:24" ht="12.75">
      <c r="A835" s="1">
        <v>42808</v>
      </c>
      <c r="B835" s="69" t="s">
        <v>117</v>
      </c>
      <c r="C835" s="79" t="s">
        <v>42</v>
      </c>
      <c r="D835" s="80">
        <v>1111</v>
      </c>
      <c r="E835" s="85">
        <v>28.48</v>
      </c>
      <c r="F835" s="82">
        <v>42808</v>
      </c>
      <c r="G835" s="85">
        <v>28.2</v>
      </c>
      <c r="H835" s="81">
        <f t="shared" si="595"/>
        <v>31641.28</v>
      </c>
      <c r="I835" s="81">
        <f t="shared" si="596"/>
        <v>31330.2</v>
      </c>
      <c r="J835" s="83">
        <f t="shared" si="603"/>
        <v>0</v>
      </c>
      <c r="K835" s="80">
        <f t="shared" si="604"/>
        <v>0</v>
      </c>
      <c r="L835" s="84">
        <f t="shared" si="605"/>
        <v>-0.009831460674157244</v>
      </c>
      <c r="M835" s="53">
        <f t="shared" si="606"/>
        <v>-311.0799999999981</v>
      </c>
      <c r="V835" s="1">
        <v>42808</v>
      </c>
      <c r="W835" s="46">
        <v>-311.0799999999981</v>
      </c>
      <c r="X835" s="46">
        <f t="shared" si="607"/>
        <v>39583.76729200012</v>
      </c>
    </row>
    <row r="836" spans="1:24" ht="12.75">
      <c r="A836" s="1">
        <v>42809</v>
      </c>
      <c r="B836" s="69" t="s">
        <v>117</v>
      </c>
      <c r="C836" s="79" t="s">
        <v>42</v>
      </c>
      <c r="D836" s="80">
        <v>649</v>
      </c>
      <c r="E836" s="85">
        <v>27.02</v>
      </c>
      <c r="F836" s="82">
        <v>42809</v>
      </c>
      <c r="G836" s="85">
        <v>27.56</v>
      </c>
      <c r="H836" s="81">
        <f t="shared" si="595"/>
        <v>17535.98</v>
      </c>
      <c r="I836" s="81">
        <f t="shared" si="596"/>
        <v>17886.44</v>
      </c>
      <c r="J836" s="83">
        <f aca="true" t="shared" si="608" ref="J836:J842">IF(F836&gt;0,F836-A836,0)</f>
        <v>0</v>
      </c>
      <c r="K836" s="80">
        <f t="shared" si="604"/>
        <v>0</v>
      </c>
      <c r="L836" s="84">
        <f t="shared" si="605"/>
        <v>0.01998519615099921</v>
      </c>
      <c r="M836" s="53">
        <f t="shared" si="606"/>
        <v>350.4599999999991</v>
      </c>
      <c r="V836" s="1">
        <v>42809</v>
      </c>
      <c r="W836" s="46">
        <v>350.4599999999991</v>
      </c>
      <c r="X836" s="46">
        <f t="shared" si="607"/>
        <v>39934.22729200012</v>
      </c>
    </row>
    <row r="837" spans="1:24" ht="12.75">
      <c r="A837" s="1">
        <v>42810</v>
      </c>
      <c r="B837" s="69" t="s">
        <v>39</v>
      </c>
      <c r="C837" s="79" t="s">
        <v>42</v>
      </c>
      <c r="D837" s="80">
        <v>66666</v>
      </c>
      <c r="E837" s="85">
        <v>0.413586</v>
      </c>
      <c r="F837" s="82">
        <v>42810</v>
      </c>
      <c r="G837" s="85">
        <v>0.4092</v>
      </c>
      <c r="H837" s="81">
        <f t="shared" si="595"/>
        <v>27572.124276000002</v>
      </c>
      <c r="I837" s="81">
        <f t="shared" si="596"/>
        <v>27279.7272</v>
      </c>
      <c r="J837" s="83">
        <f t="shared" si="608"/>
        <v>0</v>
      </c>
      <c r="K837" s="80">
        <f aca="true" t="shared" si="609" ref="K837:K842">H836*J836</f>
        <v>0</v>
      </c>
      <c r="L837" s="84">
        <f aca="true" t="shared" si="610" ref="L837:L863">IF(F837&gt;0,IF(LEFT(UPPER(C837))="S",(H837-I837)/H837,(I837-H837)/H837),0)</f>
        <v>-0.01060480770625702</v>
      </c>
      <c r="M837" s="53">
        <f aca="true" t="shared" si="611" ref="M837:M843">(H837*L837)</f>
        <v>-292.3970760000011</v>
      </c>
      <c r="V837" s="1">
        <v>42810</v>
      </c>
      <c r="W837" s="46">
        <v>-292.3970760000011</v>
      </c>
      <c r="X837" s="46">
        <f t="shared" si="607"/>
        <v>39641.83021600012</v>
      </c>
    </row>
    <row r="838" spans="1:24" ht="12.75">
      <c r="A838" s="1">
        <v>42811</v>
      </c>
      <c r="B838" s="69" t="s">
        <v>53</v>
      </c>
      <c r="C838" s="79" t="s">
        <v>42</v>
      </c>
      <c r="D838" s="80">
        <v>6222</v>
      </c>
      <c r="E838" s="85">
        <v>3.39</v>
      </c>
      <c r="F838" s="82">
        <v>42811</v>
      </c>
      <c r="G838" s="85">
        <v>3.394</v>
      </c>
      <c r="H838" s="81">
        <f t="shared" si="595"/>
        <v>21092.58</v>
      </c>
      <c r="I838" s="81">
        <f t="shared" si="596"/>
        <v>21117.468</v>
      </c>
      <c r="J838" s="83">
        <f t="shared" si="608"/>
        <v>0</v>
      </c>
      <c r="K838" s="80">
        <f t="shared" si="609"/>
        <v>0</v>
      </c>
      <c r="L838" s="84">
        <f t="shared" si="610"/>
        <v>0.0011799410029498054</v>
      </c>
      <c r="M838" s="53">
        <f t="shared" si="611"/>
        <v>24.88799999999901</v>
      </c>
      <c r="V838" s="1">
        <v>42811</v>
      </c>
      <c r="W838" s="46">
        <v>24.88799999999901</v>
      </c>
      <c r="X838" s="46">
        <f t="shared" si="607"/>
        <v>39666.71821600012</v>
      </c>
    </row>
    <row r="839" spans="1:24" ht="12.75">
      <c r="A839" s="1">
        <v>42814</v>
      </c>
      <c r="B839" s="69" t="s">
        <v>65</v>
      </c>
      <c r="C839" s="79" t="s">
        <v>42</v>
      </c>
      <c r="D839" s="80">
        <v>1111</v>
      </c>
      <c r="E839" s="85">
        <v>13.1</v>
      </c>
      <c r="F839" s="82">
        <v>42814</v>
      </c>
      <c r="G839" s="85">
        <v>13.11</v>
      </c>
      <c r="H839" s="81">
        <f t="shared" si="595"/>
        <v>14554.1</v>
      </c>
      <c r="I839" s="81">
        <f t="shared" si="596"/>
        <v>14565.21</v>
      </c>
      <c r="J839" s="83">
        <f t="shared" si="608"/>
        <v>0</v>
      </c>
      <c r="K839" s="80">
        <f t="shared" si="609"/>
        <v>0</v>
      </c>
      <c r="L839" s="84">
        <f t="shared" si="610"/>
        <v>0.0007633587786258692</v>
      </c>
      <c r="M839" s="53">
        <f t="shared" si="611"/>
        <v>11.109999999998763</v>
      </c>
      <c r="V839" s="1">
        <v>42814</v>
      </c>
      <c r="W839" s="46">
        <v>11.109999999998763</v>
      </c>
      <c r="X839" s="46">
        <f t="shared" si="607"/>
        <v>39677.82821600012</v>
      </c>
    </row>
    <row r="840" spans="1:24" ht="12.75">
      <c r="A840" s="1">
        <v>42815</v>
      </c>
      <c r="B840" s="69" t="s">
        <v>65</v>
      </c>
      <c r="C840" s="79" t="s">
        <v>46</v>
      </c>
      <c r="D840" s="80">
        <v>2444</v>
      </c>
      <c r="E840" s="85">
        <v>13.12</v>
      </c>
      <c r="F840" s="82">
        <v>42815</v>
      </c>
      <c r="G840" s="85">
        <v>12.89</v>
      </c>
      <c r="H840" s="81">
        <f t="shared" si="595"/>
        <v>32065.28</v>
      </c>
      <c r="I840" s="81">
        <f t="shared" si="596"/>
        <v>31503.16</v>
      </c>
      <c r="J840" s="83">
        <f t="shared" si="608"/>
        <v>0</v>
      </c>
      <c r="K840" s="80">
        <f t="shared" si="609"/>
        <v>0</v>
      </c>
      <c r="L840" s="84">
        <f t="shared" si="610"/>
        <v>0.01753048780487802</v>
      </c>
      <c r="M840" s="53">
        <f t="shared" si="611"/>
        <v>562.119999999999</v>
      </c>
      <c r="V840" s="1">
        <v>42815</v>
      </c>
      <c r="W840" s="46">
        <v>562.119999999999</v>
      </c>
      <c r="X840" s="46">
        <f t="shared" si="607"/>
        <v>40239.94821600012</v>
      </c>
    </row>
    <row r="841" spans="1:24" ht="12.75">
      <c r="A841" s="1">
        <v>42817</v>
      </c>
      <c r="B841" s="69" t="s">
        <v>123</v>
      </c>
      <c r="C841" s="79" t="s">
        <v>10</v>
      </c>
      <c r="D841" s="80">
        <v>39999</v>
      </c>
      <c r="E841" s="85">
        <v>0.8275</v>
      </c>
      <c r="F841" s="82">
        <v>42817</v>
      </c>
      <c r="G841" s="85">
        <v>0.8395</v>
      </c>
      <c r="H841" s="81">
        <f t="shared" si="595"/>
        <v>33099.1725</v>
      </c>
      <c r="I841" s="81">
        <f t="shared" si="596"/>
        <v>33579.1605</v>
      </c>
      <c r="J841" s="83">
        <f t="shared" si="608"/>
        <v>0</v>
      </c>
      <c r="K841" s="80">
        <f t="shared" si="609"/>
        <v>0</v>
      </c>
      <c r="L841" s="84">
        <f t="shared" si="610"/>
        <v>0.014501510574018052</v>
      </c>
      <c r="M841" s="53">
        <f t="shared" si="611"/>
        <v>479.98799999999756</v>
      </c>
      <c r="V841" s="1">
        <v>42817</v>
      </c>
      <c r="W841" s="46">
        <v>479.98799999999756</v>
      </c>
      <c r="X841" s="46">
        <f t="shared" si="607"/>
        <v>40719.93621600012</v>
      </c>
    </row>
    <row r="842" spans="1:24" ht="12.75">
      <c r="A842" s="1">
        <v>42818</v>
      </c>
      <c r="B842" s="69" t="s">
        <v>118</v>
      </c>
      <c r="C842" s="79" t="s">
        <v>42</v>
      </c>
      <c r="D842" s="80">
        <v>499</v>
      </c>
      <c r="E842" s="85">
        <v>66.35</v>
      </c>
      <c r="F842" s="82">
        <v>42818</v>
      </c>
      <c r="G842" s="85">
        <v>66.35</v>
      </c>
      <c r="H842" s="81">
        <f t="shared" si="595"/>
        <v>33108.649999999994</v>
      </c>
      <c r="I842" s="81">
        <f t="shared" si="596"/>
        <v>33108.649999999994</v>
      </c>
      <c r="J842" s="83">
        <f t="shared" si="608"/>
        <v>0</v>
      </c>
      <c r="K842" s="80">
        <f t="shared" si="609"/>
        <v>0</v>
      </c>
      <c r="L842" s="84">
        <f t="shared" si="610"/>
        <v>0</v>
      </c>
      <c r="M842" s="53">
        <f t="shared" si="611"/>
        <v>0</v>
      </c>
      <c r="V842" s="1">
        <v>42818</v>
      </c>
      <c r="W842" s="46">
        <v>0</v>
      </c>
      <c r="X842" s="46">
        <f t="shared" si="607"/>
        <v>40719.93621600012</v>
      </c>
    </row>
    <row r="843" spans="1:24" ht="12.75">
      <c r="A843" s="1">
        <v>42822</v>
      </c>
      <c r="B843" s="69" t="s">
        <v>118</v>
      </c>
      <c r="C843" s="79" t="s">
        <v>46</v>
      </c>
      <c r="D843" s="80">
        <v>222</v>
      </c>
      <c r="E843" s="85">
        <v>68.8</v>
      </c>
      <c r="F843" s="82">
        <v>42822</v>
      </c>
      <c r="G843" s="85">
        <v>69</v>
      </c>
      <c r="H843" s="81">
        <f t="shared" si="595"/>
        <v>15273.599999999999</v>
      </c>
      <c r="I843" s="81">
        <f t="shared" si="596"/>
        <v>15318</v>
      </c>
      <c r="J843" s="83">
        <f aca="true" t="shared" si="612" ref="J843:J852">IF(F843&gt;0,F843-A843,0)</f>
        <v>0</v>
      </c>
      <c r="K843" s="80">
        <f aca="true" t="shared" si="613" ref="K843:K852">H842*J842</f>
        <v>0</v>
      </c>
      <c r="L843" s="84">
        <f t="shared" si="610"/>
        <v>-0.002906976744186142</v>
      </c>
      <c r="M843" s="53">
        <f t="shared" si="611"/>
        <v>-44.400000000001455</v>
      </c>
      <c r="V843" s="1">
        <v>42822</v>
      </c>
      <c r="W843" s="46">
        <v>-44.400000000001455</v>
      </c>
      <c r="X843" s="46">
        <f t="shared" si="607"/>
        <v>40675.53621600012</v>
      </c>
    </row>
    <row r="844" spans="1:24" ht="12.75">
      <c r="A844" s="1">
        <v>42823</v>
      </c>
      <c r="B844" s="69" t="s">
        <v>39</v>
      </c>
      <c r="C844" s="79" t="s">
        <v>42</v>
      </c>
      <c r="D844" s="80">
        <v>77777</v>
      </c>
      <c r="E844" s="85">
        <v>0.426</v>
      </c>
      <c r="F844" s="82">
        <v>42823</v>
      </c>
      <c r="G844" s="85">
        <v>0.425</v>
      </c>
      <c r="H844" s="81">
        <f t="shared" si="595"/>
        <v>33133.002</v>
      </c>
      <c r="I844" s="81">
        <f t="shared" si="596"/>
        <v>33055.225</v>
      </c>
      <c r="J844" s="83">
        <f t="shared" si="612"/>
        <v>0</v>
      </c>
      <c r="K844" s="80">
        <f t="shared" si="613"/>
        <v>0</v>
      </c>
      <c r="L844" s="84">
        <f t="shared" si="610"/>
        <v>-0.002347417840375643</v>
      </c>
      <c r="M844" s="53">
        <f aca="true" t="shared" si="614" ref="M844:M868">(H844*L844)</f>
        <v>-77.77700000000186</v>
      </c>
      <c r="V844" s="1">
        <v>42823</v>
      </c>
      <c r="W844" s="46">
        <v>-77.77700000000186</v>
      </c>
      <c r="X844" s="46">
        <f t="shared" si="607"/>
        <v>40597.759216000115</v>
      </c>
    </row>
    <row r="845" spans="1:24" ht="12.75">
      <c r="A845" s="1">
        <v>42828</v>
      </c>
      <c r="B845" s="69" t="s">
        <v>130</v>
      </c>
      <c r="C845" s="79" t="s">
        <v>42</v>
      </c>
      <c r="D845" s="80">
        <v>999</v>
      </c>
      <c r="E845" s="85">
        <v>24.33</v>
      </c>
      <c r="F845" s="82">
        <v>42828</v>
      </c>
      <c r="G845" s="85">
        <v>24.03</v>
      </c>
      <c r="H845" s="81">
        <f t="shared" si="595"/>
        <v>24305.67</v>
      </c>
      <c r="I845" s="81">
        <f t="shared" si="596"/>
        <v>24005.97</v>
      </c>
      <c r="J845" s="83">
        <f t="shared" si="612"/>
        <v>0</v>
      </c>
      <c r="K845" s="80">
        <f t="shared" si="613"/>
        <v>0</v>
      </c>
      <c r="L845" s="84">
        <f t="shared" si="610"/>
        <v>-0.012330456226880275</v>
      </c>
      <c r="M845" s="53">
        <f t="shared" si="614"/>
        <v>-299.6999999999971</v>
      </c>
      <c r="V845" s="1">
        <v>42828</v>
      </c>
      <c r="W845" s="46">
        <v>-299.6999999999971</v>
      </c>
      <c r="X845" s="46">
        <f t="shared" si="607"/>
        <v>40298.05921600012</v>
      </c>
    </row>
    <row r="846" spans="1:24" ht="12.75">
      <c r="A846" s="1">
        <v>42829</v>
      </c>
      <c r="B846" s="69" t="s">
        <v>123</v>
      </c>
      <c r="C846" s="79" t="s">
        <v>10</v>
      </c>
      <c r="D846" s="80">
        <v>22222</v>
      </c>
      <c r="E846" s="85">
        <v>0.812</v>
      </c>
      <c r="F846" s="82">
        <v>42829</v>
      </c>
      <c r="G846" s="85">
        <v>0.808</v>
      </c>
      <c r="H846" s="81">
        <f t="shared" si="595"/>
        <v>18044.264000000003</v>
      </c>
      <c r="I846" s="81">
        <f t="shared" si="596"/>
        <v>17955.376</v>
      </c>
      <c r="J846" s="83">
        <f t="shared" si="612"/>
        <v>0</v>
      </c>
      <c r="K846" s="80">
        <f t="shared" si="613"/>
        <v>0</v>
      </c>
      <c r="L846" s="84">
        <f t="shared" si="610"/>
        <v>-0.004926108374384382</v>
      </c>
      <c r="M846" s="53">
        <f t="shared" si="614"/>
        <v>-88.88800000000265</v>
      </c>
      <c r="V846" s="1">
        <v>42829</v>
      </c>
      <c r="W846" s="46">
        <v>-88.88800000000265</v>
      </c>
      <c r="X846" s="46">
        <f t="shared" si="607"/>
        <v>40209.17121600012</v>
      </c>
    </row>
    <row r="847" spans="1:24" ht="12.75">
      <c r="A847" s="1">
        <v>42830</v>
      </c>
      <c r="B847" s="69" t="s">
        <v>58</v>
      </c>
      <c r="C847" s="79" t="s">
        <v>119</v>
      </c>
      <c r="D847" s="80">
        <v>22222</v>
      </c>
      <c r="E847" s="85">
        <v>1.345</v>
      </c>
      <c r="F847" s="82">
        <v>42830</v>
      </c>
      <c r="G847" s="85">
        <v>1.352</v>
      </c>
      <c r="H847" s="81">
        <f t="shared" si="595"/>
        <v>29888.59</v>
      </c>
      <c r="I847" s="81">
        <f t="shared" si="596"/>
        <v>30044.144</v>
      </c>
      <c r="J847" s="83">
        <f t="shared" si="612"/>
        <v>0</v>
      </c>
      <c r="K847" s="80">
        <f t="shared" si="613"/>
        <v>0</v>
      </c>
      <c r="L847" s="84">
        <f t="shared" si="610"/>
        <v>0.005204460966542754</v>
      </c>
      <c r="M847" s="53">
        <f t="shared" si="614"/>
        <v>155.5540000000001</v>
      </c>
      <c r="V847" s="1">
        <v>42830</v>
      </c>
      <c r="W847" s="46">
        <v>155.5540000000001</v>
      </c>
      <c r="X847" s="46">
        <f t="shared" si="607"/>
        <v>40364.72521600012</v>
      </c>
    </row>
    <row r="848" spans="1:24" ht="12.75">
      <c r="A848" s="1">
        <v>42832</v>
      </c>
      <c r="B848" s="69" t="s">
        <v>83</v>
      </c>
      <c r="C848" s="79" t="s">
        <v>119</v>
      </c>
      <c r="D848" s="80">
        <v>3999</v>
      </c>
      <c r="E848" s="85">
        <v>9.225</v>
      </c>
      <c r="F848" s="82">
        <v>42832</v>
      </c>
      <c r="G848" s="85">
        <v>9.455</v>
      </c>
      <c r="H848" s="81">
        <f t="shared" si="595"/>
        <v>36890.775</v>
      </c>
      <c r="I848" s="81">
        <f t="shared" si="596"/>
        <v>37810.545</v>
      </c>
      <c r="J848" s="83">
        <f t="shared" si="612"/>
        <v>0</v>
      </c>
      <c r="K848" s="80">
        <f t="shared" si="613"/>
        <v>0</v>
      </c>
      <c r="L848" s="84">
        <f t="shared" si="610"/>
        <v>0.024932249322493136</v>
      </c>
      <c r="M848" s="53">
        <f t="shared" si="614"/>
        <v>919.7699999999968</v>
      </c>
      <c r="V848" s="1">
        <v>42832</v>
      </c>
      <c r="W848" s="46">
        <v>919.7699999999968</v>
      </c>
      <c r="X848" s="46">
        <f t="shared" si="607"/>
        <v>41284.49521600012</v>
      </c>
    </row>
    <row r="849" spans="1:24" ht="12.75">
      <c r="A849" s="1">
        <v>42835</v>
      </c>
      <c r="B849" s="69" t="s">
        <v>126</v>
      </c>
      <c r="C849" s="79" t="s">
        <v>119</v>
      </c>
      <c r="D849" s="80">
        <v>5999</v>
      </c>
      <c r="E849" s="85">
        <v>3.68</v>
      </c>
      <c r="F849" s="82">
        <v>42835</v>
      </c>
      <c r="G849" s="85">
        <v>3.684</v>
      </c>
      <c r="H849" s="81">
        <f t="shared" si="595"/>
        <v>22076.32</v>
      </c>
      <c r="I849" s="81">
        <f t="shared" si="596"/>
        <v>22100.316000000003</v>
      </c>
      <c r="J849" s="83">
        <f t="shared" si="612"/>
        <v>0</v>
      </c>
      <c r="K849" s="80">
        <f t="shared" si="613"/>
        <v>0</v>
      </c>
      <c r="L849" s="84">
        <f t="shared" si="610"/>
        <v>0.0010869565217392584</v>
      </c>
      <c r="M849" s="53">
        <f t="shared" si="614"/>
        <v>23.996000000002823</v>
      </c>
      <c r="V849" s="1">
        <v>42835</v>
      </c>
      <c r="W849" s="46">
        <v>23.996000000002823</v>
      </c>
      <c r="X849" s="46">
        <f t="shared" si="607"/>
        <v>41308.491216000126</v>
      </c>
    </row>
    <row r="850" spans="1:24" ht="12.75">
      <c r="A850" s="1">
        <v>42836</v>
      </c>
      <c r="B850" s="69" t="s">
        <v>83</v>
      </c>
      <c r="C850" s="79" t="s">
        <v>42</v>
      </c>
      <c r="D850" s="80">
        <v>2888</v>
      </c>
      <c r="E850" s="85">
        <v>9.345</v>
      </c>
      <c r="F850" s="82">
        <v>42836</v>
      </c>
      <c r="G850" s="85">
        <v>9.2351</v>
      </c>
      <c r="H850" s="81">
        <f t="shared" si="595"/>
        <v>26988.36</v>
      </c>
      <c r="I850" s="81">
        <f t="shared" si="596"/>
        <v>26670.9688</v>
      </c>
      <c r="J850" s="83">
        <f t="shared" si="612"/>
        <v>0</v>
      </c>
      <c r="K850" s="80">
        <f t="shared" si="613"/>
        <v>0</v>
      </c>
      <c r="L850" s="84">
        <f t="shared" si="610"/>
        <v>-0.011760299625468233</v>
      </c>
      <c r="M850" s="53">
        <f t="shared" si="614"/>
        <v>-317.39120000000185</v>
      </c>
      <c r="V850" s="1">
        <v>42836</v>
      </c>
      <c r="W850" s="46">
        <v>-317.39120000000185</v>
      </c>
      <c r="X850" s="46">
        <f t="shared" si="607"/>
        <v>40991.10001600013</v>
      </c>
    </row>
    <row r="851" spans="1:24" ht="12.75">
      <c r="A851" s="1">
        <v>42837</v>
      </c>
      <c r="B851" s="69" t="s">
        <v>128</v>
      </c>
      <c r="C851" s="79" t="s">
        <v>42</v>
      </c>
      <c r="D851" s="80">
        <v>8888</v>
      </c>
      <c r="E851" s="85">
        <v>4.2</v>
      </c>
      <c r="F851" s="82">
        <v>42837</v>
      </c>
      <c r="G851" s="85">
        <v>4.252</v>
      </c>
      <c r="H851" s="81">
        <f t="shared" si="595"/>
        <v>37329.6</v>
      </c>
      <c r="I851" s="81">
        <f t="shared" si="596"/>
        <v>37791.776</v>
      </c>
      <c r="J851" s="83">
        <f t="shared" si="612"/>
        <v>0</v>
      </c>
      <c r="K851" s="80">
        <f t="shared" si="613"/>
        <v>0</v>
      </c>
      <c r="L851" s="84">
        <f t="shared" si="610"/>
        <v>0.012380952380952367</v>
      </c>
      <c r="M851" s="53">
        <f t="shared" si="614"/>
        <v>462.1759999999995</v>
      </c>
      <c r="V851" s="1">
        <v>42837</v>
      </c>
      <c r="W851" s="46">
        <v>462.1759999999995</v>
      </c>
      <c r="X851" s="46">
        <f t="shared" si="607"/>
        <v>41453.27601600013</v>
      </c>
    </row>
    <row r="852" spans="1:24" ht="12.75">
      <c r="A852" s="1">
        <v>42844</v>
      </c>
      <c r="B852" s="69" t="s">
        <v>140</v>
      </c>
      <c r="C852" s="79" t="s">
        <v>46</v>
      </c>
      <c r="D852" s="80">
        <v>999</v>
      </c>
      <c r="E852" s="85">
        <v>23.11</v>
      </c>
      <c r="F852" s="82">
        <v>42844</v>
      </c>
      <c r="G852" s="85">
        <v>23.095</v>
      </c>
      <c r="H852" s="81">
        <f t="shared" si="595"/>
        <v>23086.89</v>
      </c>
      <c r="I852" s="81">
        <f t="shared" si="596"/>
        <v>23071.905</v>
      </c>
      <c r="J852" s="83">
        <f t="shared" si="612"/>
        <v>0</v>
      </c>
      <c r="K852" s="80">
        <f t="shared" si="613"/>
        <v>0</v>
      </c>
      <c r="L852" s="84">
        <f t="shared" si="610"/>
        <v>0.0006490696668109296</v>
      </c>
      <c r="M852" s="53">
        <f t="shared" si="614"/>
        <v>14.98500000000058</v>
      </c>
      <c r="V852" s="1">
        <v>42844</v>
      </c>
      <c r="W852" s="46">
        <v>14.985000000000582</v>
      </c>
      <c r="X852" s="46">
        <f t="shared" si="607"/>
        <v>41468.26101600013</v>
      </c>
    </row>
    <row r="853" spans="1:24" ht="12.75">
      <c r="A853" s="1">
        <v>42845</v>
      </c>
      <c r="B853" s="69" t="s">
        <v>114</v>
      </c>
      <c r="C853" s="79" t="s">
        <v>42</v>
      </c>
      <c r="D853" s="80">
        <v>29999</v>
      </c>
      <c r="E853" s="85">
        <v>0.786</v>
      </c>
      <c r="F853" s="82">
        <v>42845</v>
      </c>
      <c r="G853" s="85">
        <v>0.79</v>
      </c>
      <c r="H853" s="81">
        <f t="shared" si="595"/>
        <v>23579.214</v>
      </c>
      <c r="I853" s="81">
        <f t="shared" si="596"/>
        <v>23699.210000000003</v>
      </c>
      <c r="J853" s="83">
        <f aca="true" t="shared" si="615" ref="J853:J859">IF(F853&gt;0,F853-A853,0)</f>
        <v>0</v>
      </c>
      <c r="K853" s="80">
        <f aca="true" t="shared" si="616" ref="K853:K859">H852*J852</f>
        <v>0</v>
      </c>
      <c r="L853" s="84">
        <f t="shared" si="610"/>
        <v>0.005089058524173148</v>
      </c>
      <c r="M853" s="53">
        <f t="shared" si="614"/>
        <v>119.99600000000284</v>
      </c>
      <c r="V853" s="1">
        <v>42845</v>
      </c>
      <c r="W853" s="46">
        <v>119.99600000000282</v>
      </c>
      <c r="X853" s="46">
        <f t="shared" si="607"/>
        <v>41588.257016000134</v>
      </c>
    </row>
    <row r="854" spans="1:24" ht="12.75">
      <c r="A854" s="1">
        <v>42846</v>
      </c>
      <c r="B854" s="69" t="s">
        <v>124</v>
      </c>
      <c r="C854" s="79" t="s">
        <v>46</v>
      </c>
      <c r="D854" s="80">
        <v>2333</v>
      </c>
      <c r="E854" s="85">
        <v>9.445</v>
      </c>
      <c r="F854" s="82">
        <v>42846</v>
      </c>
      <c r="G854" s="85">
        <v>9.375</v>
      </c>
      <c r="H854" s="81">
        <f t="shared" si="595"/>
        <v>22035.185</v>
      </c>
      <c r="I854" s="81">
        <f t="shared" si="596"/>
        <v>21871.875</v>
      </c>
      <c r="J854" s="83">
        <f t="shared" si="615"/>
        <v>0</v>
      </c>
      <c r="K854" s="80">
        <f t="shared" si="616"/>
        <v>0</v>
      </c>
      <c r="L854" s="84">
        <f t="shared" si="610"/>
        <v>0.007411328745367978</v>
      </c>
      <c r="M854" s="53">
        <f t="shared" si="614"/>
        <v>163.3100000000013</v>
      </c>
      <c r="V854" s="1">
        <v>42846</v>
      </c>
      <c r="W854" s="46">
        <v>163.3100000000013</v>
      </c>
      <c r="X854" s="46">
        <f t="shared" si="607"/>
        <v>41751.56701600013</v>
      </c>
    </row>
    <row r="855" spans="1:24" ht="12.75">
      <c r="A855" s="1">
        <v>42851</v>
      </c>
      <c r="B855" s="69" t="s">
        <v>65</v>
      </c>
      <c r="C855" s="79" t="s">
        <v>46</v>
      </c>
      <c r="D855" s="80">
        <v>999</v>
      </c>
      <c r="E855" s="85">
        <v>14.79</v>
      </c>
      <c r="F855" s="82">
        <v>42851</v>
      </c>
      <c r="G855" s="85">
        <v>14.87</v>
      </c>
      <c r="H855" s="81">
        <f t="shared" si="595"/>
        <v>14775.21</v>
      </c>
      <c r="I855" s="81">
        <f t="shared" si="596"/>
        <v>14855.13</v>
      </c>
      <c r="J855" s="83">
        <f t="shared" si="615"/>
        <v>0</v>
      </c>
      <c r="K855" s="80">
        <f t="shared" si="616"/>
        <v>0</v>
      </c>
      <c r="L855" s="84">
        <f t="shared" si="610"/>
        <v>-0.005409060175794461</v>
      </c>
      <c r="M855" s="53">
        <f t="shared" si="614"/>
        <v>-79.92000000000007</v>
      </c>
      <c r="V855" s="1">
        <v>42851</v>
      </c>
      <c r="W855" s="46">
        <v>-79.92000000000007</v>
      </c>
      <c r="X855" s="46">
        <f t="shared" si="607"/>
        <v>41671.64701600013</v>
      </c>
    </row>
    <row r="856" spans="1:24" ht="12.75">
      <c r="A856" s="1">
        <v>42852</v>
      </c>
      <c r="B856" s="69" t="s">
        <v>131</v>
      </c>
      <c r="C856" s="79" t="s">
        <v>42</v>
      </c>
      <c r="D856" s="80">
        <v>799</v>
      </c>
      <c r="E856" s="91">
        <v>14.637497</v>
      </c>
      <c r="F856" s="82">
        <v>42852</v>
      </c>
      <c r="G856" s="85">
        <v>14.6235</v>
      </c>
      <c r="H856" s="81">
        <f t="shared" si="595"/>
        <v>11695.360102999999</v>
      </c>
      <c r="I856" s="81">
        <f t="shared" si="596"/>
        <v>11684.1765</v>
      </c>
      <c r="J856" s="83">
        <f t="shared" si="615"/>
        <v>0</v>
      </c>
      <c r="K856" s="80">
        <f t="shared" si="616"/>
        <v>0</v>
      </c>
      <c r="L856" s="84">
        <f t="shared" si="610"/>
        <v>-0.0009562427237388583</v>
      </c>
      <c r="M856" s="53">
        <f t="shared" si="614"/>
        <v>-11.183602999999493</v>
      </c>
      <c r="V856" s="1">
        <v>42852</v>
      </c>
      <c r="W856" s="46">
        <v>-11.183602999999493</v>
      </c>
      <c r="X856" s="46">
        <f t="shared" si="607"/>
        <v>41660.463413000136</v>
      </c>
    </row>
    <row r="857" spans="1:24" ht="12.75">
      <c r="A857" s="1">
        <v>42857</v>
      </c>
      <c r="B857" s="69" t="s">
        <v>127</v>
      </c>
      <c r="C857" s="79" t="s">
        <v>42</v>
      </c>
      <c r="D857" s="80">
        <v>1555</v>
      </c>
      <c r="E857" s="85">
        <v>15.05</v>
      </c>
      <c r="F857" s="82">
        <v>42857</v>
      </c>
      <c r="G857" s="85">
        <v>15.11</v>
      </c>
      <c r="H857" s="81">
        <f t="shared" si="595"/>
        <v>23402.75</v>
      </c>
      <c r="I857" s="81">
        <f t="shared" si="596"/>
        <v>23496.05</v>
      </c>
      <c r="J857" s="83">
        <f t="shared" si="615"/>
        <v>0</v>
      </c>
      <c r="K857" s="80">
        <f t="shared" si="616"/>
        <v>0</v>
      </c>
      <c r="L857" s="84">
        <f t="shared" si="610"/>
        <v>0.003986710963455119</v>
      </c>
      <c r="M857" s="53">
        <f t="shared" si="614"/>
        <v>93.29999999999929</v>
      </c>
      <c r="V857" s="1">
        <v>42857</v>
      </c>
      <c r="W857" s="46">
        <v>93.29999999999927</v>
      </c>
      <c r="X857" s="46">
        <f t="shared" si="607"/>
        <v>41753.76341300014</v>
      </c>
    </row>
    <row r="858" spans="1:24" ht="12.75">
      <c r="A858" s="1">
        <v>42858</v>
      </c>
      <c r="B858" s="69" t="s">
        <v>123</v>
      </c>
      <c r="C858" s="79" t="s">
        <v>42</v>
      </c>
      <c r="D858" s="80">
        <v>33333</v>
      </c>
      <c r="E858" s="85">
        <v>0.831</v>
      </c>
      <c r="F858" s="82">
        <v>42858</v>
      </c>
      <c r="G858" s="85">
        <v>0.8255</v>
      </c>
      <c r="H858" s="81">
        <f t="shared" si="595"/>
        <v>27699.722999999998</v>
      </c>
      <c r="I858" s="81">
        <f t="shared" si="596"/>
        <v>27516.3915</v>
      </c>
      <c r="J858" s="83">
        <f t="shared" si="615"/>
        <v>0</v>
      </c>
      <c r="K858" s="80">
        <f t="shared" si="616"/>
        <v>0</v>
      </c>
      <c r="L858" s="84">
        <f t="shared" si="610"/>
        <v>-0.0066185318892898895</v>
      </c>
      <c r="M858" s="53">
        <f t="shared" si="614"/>
        <v>-183.3314999999966</v>
      </c>
      <c r="V858" s="1">
        <v>42858</v>
      </c>
      <c r="W858" s="46">
        <v>-183.3314999999966</v>
      </c>
      <c r="X858" s="46">
        <f t="shared" si="607"/>
        <v>41570.43191300014</v>
      </c>
    </row>
    <row r="859" spans="1:24" ht="12.75">
      <c r="A859" s="1">
        <v>42859</v>
      </c>
      <c r="B859" s="69" t="s">
        <v>105</v>
      </c>
      <c r="C859" s="79" t="s">
        <v>46</v>
      </c>
      <c r="D859" s="86">
        <v>855</v>
      </c>
      <c r="E859" s="85">
        <v>24.85</v>
      </c>
      <c r="F859" s="82">
        <v>42859</v>
      </c>
      <c r="G859" s="85">
        <v>25.21</v>
      </c>
      <c r="H859" s="81">
        <f t="shared" si="595"/>
        <v>21246.75</v>
      </c>
      <c r="I859" s="81">
        <f t="shared" si="596"/>
        <v>21554.55</v>
      </c>
      <c r="J859" s="83">
        <f t="shared" si="615"/>
        <v>0</v>
      </c>
      <c r="K859" s="80">
        <f t="shared" si="616"/>
        <v>0</v>
      </c>
      <c r="L859" s="84">
        <f t="shared" si="610"/>
        <v>-0.014486921529175016</v>
      </c>
      <c r="M859" s="53">
        <f t="shared" si="614"/>
        <v>-307.7999999999993</v>
      </c>
      <c r="V859" s="1">
        <v>42859</v>
      </c>
      <c r="W859" s="46">
        <v>-307.7999999999993</v>
      </c>
      <c r="X859" s="46">
        <f t="shared" si="607"/>
        <v>41262.631913000136</v>
      </c>
    </row>
    <row r="860" spans="1:24" ht="12.75">
      <c r="A860" s="1">
        <v>42860</v>
      </c>
      <c r="B860" s="69" t="s">
        <v>39</v>
      </c>
      <c r="C860" s="79" t="s">
        <v>42</v>
      </c>
      <c r="D860" s="80">
        <v>77777</v>
      </c>
      <c r="E860" s="85">
        <v>0.3927</v>
      </c>
      <c r="F860" s="82">
        <v>42860</v>
      </c>
      <c r="G860" s="85">
        <v>0.3989</v>
      </c>
      <c r="H860" s="81">
        <f t="shared" si="595"/>
        <v>30543.0279</v>
      </c>
      <c r="I860" s="81">
        <f t="shared" si="596"/>
        <v>31025.2453</v>
      </c>
      <c r="J860" s="83">
        <f aca="true" t="shared" si="617" ref="J860:J865">IF(F860&gt;0,F860-A860,0)</f>
        <v>0</v>
      </c>
      <c r="K860" s="80">
        <f aca="true" t="shared" si="618" ref="K860:K865">H859*J859</f>
        <v>0</v>
      </c>
      <c r="L860" s="84">
        <f t="shared" si="610"/>
        <v>0.015788133435192184</v>
      </c>
      <c r="M860" s="53">
        <f t="shared" si="614"/>
        <v>482.2173999999977</v>
      </c>
      <c r="V860" s="1">
        <v>42860</v>
      </c>
      <c r="W860" s="46">
        <v>482.2173999999977</v>
      </c>
      <c r="X860" s="46">
        <f t="shared" si="607"/>
        <v>41744.84931300013</v>
      </c>
    </row>
    <row r="861" spans="1:24" ht="12.75">
      <c r="A861" s="1">
        <v>42863</v>
      </c>
      <c r="B861" s="69" t="s">
        <v>141</v>
      </c>
      <c r="C861" s="79" t="s">
        <v>10</v>
      </c>
      <c r="D861" s="80">
        <v>1422</v>
      </c>
      <c r="E861" s="85">
        <v>14.73</v>
      </c>
      <c r="F861" s="82">
        <v>42863</v>
      </c>
      <c r="G861" s="85">
        <v>14.59</v>
      </c>
      <c r="H861" s="81">
        <f t="shared" si="595"/>
        <v>20946.06</v>
      </c>
      <c r="I861" s="81">
        <f t="shared" si="596"/>
        <v>20746.98</v>
      </c>
      <c r="J861" s="83">
        <f t="shared" si="617"/>
        <v>0</v>
      </c>
      <c r="K861" s="80">
        <f t="shared" si="618"/>
        <v>0</v>
      </c>
      <c r="L861" s="84">
        <f t="shared" si="610"/>
        <v>-0.00950441276306865</v>
      </c>
      <c r="M861" s="53">
        <f t="shared" si="614"/>
        <v>-199.08000000000175</v>
      </c>
      <c r="V861" s="1">
        <v>42863</v>
      </c>
      <c r="W861" s="46">
        <v>-199.08000000000175</v>
      </c>
      <c r="X861" s="46">
        <f t="shared" si="607"/>
        <v>41545.76931300013</v>
      </c>
    </row>
    <row r="862" spans="1:24" ht="12.75">
      <c r="A862" s="1">
        <v>42864</v>
      </c>
      <c r="B862" s="69" t="s">
        <v>54</v>
      </c>
      <c r="C862" s="79" t="s">
        <v>46</v>
      </c>
      <c r="D862" s="80">
        <v>1222</v>
      </c>
      <c r="E862" s="81">
        <v>24.2</v>
      </c>
      <c r="F862" s="82">
        <v>42864</v>
      </c>
      <c r="G862" s="81">
        <v>24.2</v>
      </c>
      <c r="H862" s="81">
        <f t="shared" si="595"/>
        <v>29572.399999999998</v>
      </c>
      <c r="I862" s="81">
        <f t="shared" si="596"/>
        <v>29572.399999999998</v>
      </c>
      <c r="J862" s="83">
        <f t="shared" si="617"/>
        <v>0</v>
      </c>
      <c r="K862" s="80">
        <f t="shared" si="618"/>
        <v>0</v>
      </c>
      <c r="L862" s="84">
        <f t="shared" si="610"/>
        <v>0</v>
      </c>
      <c r="M862" s="53">
        <f t="shared" si="614"/>
        <v>0</v>
      </c>
      <c r="V862" s="1">
        <v>42864</v>
      </c>
      <c r="W862" s="46">
        <v>0</v>
      </c>
      <c r="X862" s="46">
        <f t="shared" si="607"/>
        <v>41545.76931300013</v>
      </c>
    </row>
    <row r="863" spans="1:24" ht="12.75">
      <c r="A863" s="1">
        <v>42865</v>
      </c>
      <c r="B863" s="69" t="s">
        <v>142</v>
      </c>
      <c r="C863" s="79" t="s">
        <v>46</v>
      </c>
      <c r="D863" s="86">
        <v>2111</v>
      </c>
      <c r="E863" s="85">
        <v>6.01</v>
      </c>
      <c r="F863" s="82">
        <v>42865</v>
      </c>
      <c r="G863" s="85">
        <v>6.045</v>
      </c>
      <c r="H863" s="81">
        <f t="shared" si="595"/>
        <v>12687.109999999999</v>
      </c>
      <c r="I863" s="81">
        <f t="shared" si="596"/>
        <v>12760.994999999999</v>
      </c>
      <c r="J863" s="83">
        <f t="shared" si="617"/>
        <v>0</v>
      </c>
      <c r="K863" s="80">
        <f t="shared" si="618"/>
        <v>0</v>
      </c>
      <c r="L863" s="84">
        <f t="shared" si="610"/>
        <v>-0.005823627287853595</v>
      </c>
      <c r="M863" s="53">
        <f t="shared" si="614"/>
        <v>-73.88500000000022</v>
      </c>
      <c r="V863" s="1">
        <v>42865</v>
      </c>
      <c r="W863" s="46">
        <v>-73.88500000000022</v>
      </c>
      <c r="X863" s="46">
        <f t="shared" si="607"/>
        <v>41471.884313000126</v>
      </c>
    </row>
    <row r="864" spans="1:24" ht="12.75">
      <c r="A864" s="1">
        <v>42866</v>
      </c>
      <c r="B864" s="69" t="s">
        <v>56</v>
      </c>
      <c r="C864" s="79" t="s">
        <v>42</v>
      </c>
      <c r="D864" s="80">
        <v>1111</v>
      </c>
      <c r="E864" s="81">
        <v>14.91</v>
      </c>
      <c r="F864" s="82">
        <v>42866</v>
      </c>
      <c r="G864" s="81">
        <v>14.84</v>
      </c>
      <c r="H864" s="81">
        <f t="shared" si="595"/>
        <v>16565.01</v>
      </c>
      <c r="I864" s="81">
        <f t="shared" si="596"/>
        <v>16487.24</v>
      </c>
      <c r="J864" s="83">
        <f t="shared" si="617"/>
        <v>0</v>
      </c>
      <c r="K864" s="80">
        <f t="shared" si="618"/>
        <v>0</v>
      </c>
      <c r="L864" s="84">
        <f aca="true" t="shared" si="619" ref="L864:L869">IF(F864&gt;0,IF(LEFT(UPPER(C864))="S",(H864-I864)/H864,(I864-H864)/H864),0)</f>
        <v>-0.004694835680750981</v>
      </c>
      <c r="M864" s="53">
        <f t="shared" si="614"/>
        <v>-77.7699999999968</v>
      </c>
      <c r="V864" s="1">
        <v>42866</v>
      </c>
      <c r="W864" s="46">
        <v>-77.7699999999968</v>
      </c>
      <c r="X864" s="46">
        <f t="shared" si="607"/>
        <v>41394.11431300013</v>
      </c>
    </row>
    <row r="865" spans="1:24" ht="12.75">
      <c r="A865" s="1">
        <v>42867</v>
      </c>
      <c r="B865" s="69" t="s">
        <v>143</v>
      </c>
      <c r="C865" s="79" t="s">
        <v>42</v>
      </c>
      <c r="D865" s="80">
        <v>8888</v>
      </c>
      <c r="E865" s="85">
        <v>2.762</v>
      </c>
      <c r="F865" s="82">
        <v>42867</v>
      </c>
      <c r="G865" s="85">
        <v>2.828</v>
      </c>
      <c r="H865" s="81">
        <f t="shared" si="595"/>
        <v>24548.656</v>
      </c>
      <c r="I865" s="81">
        <f t="shared" si="596"/>
        <v>25135.264</v>
      </c>
      <c r="J865" s="83">
        <f t="shared" si="617"/>
        <v>0</v>
      </c>
      <c r="K865" s="80">
        <f t="shared" si="618"/>
        <v>0</v>
      </c>
      <c r="L865" s="84">
        <f t="shared" si="619"/>
        <v>0.02389572773352644</v>
      </c>
      <c r="M865" s="53">
        <f t="shared" si="614"/>
        <v>586.6080000000002</v>
      </c>
      <c r="V865" s="1">
        <v>42867</v>
      </c>
      <c r="W865" s="46">
        <v>586.6080000000002</v>
      </c>
      <c r="X865" s="46">
        <f t="shared" si="607"/>
        <v>41980.72231300013</v>
      </c>
    </row>
    <row r="866" spans="1:24" ht="12.75">
      <c r="A866" s="1">
        <v>42870</v>
      </c>
      <c r="B866" s="69" t="s">
        <v>51</v>
      </c>
      <c r="C866" s="79" t="s">
        <v>42</v>
      </c>
      <c r="D866" s="80">
        <v>1111</v>
      </c>
      <c r="E866" s="85">
        <v>25.0585</v>
      </c>
      <c r="F866" s="82">
        <v>42870</v>
      </c>
      <c r="G866" s="85">
        <v>25.35</v>
      </c>
      <c r="H866" s="81">
        <f t="shared" si="595"/>
        <v>27839.993499999997</v>
      </c>
      <c r="I866" s="81">
        <f t="shared" si="596"/>
        <v>28163.850000000002</v>
      </c>
      <c r="J866" s="83">
        <f aca="true" t="shared" si="620" ref="J866:J871">IF(F866&gt;0,F866-A866,0)</f>
        <v>0</v>
      </c>
      <c r="K866" s="80">
        <f aca="true" t="shared" si="621" ref="K866:K871">H865*J865</f>
        <v>0</v>
      </c>
      <c r="L866" s="84">
        <f t="shared" si="619"/>
        <v>0.011632779296446509</v>
      </c>
      <c r="M866" s="53">
        <f t="shared" si="614"/>
        <v>323.8565000000053</v>
      </c>
      <c r="V866" s="1">
        <v>42870</v>
      </c>
      <c r="W866" s="46">
        <v>323.8565000000053</v>
      </c>
      <c r="X866" s="46">
        <f t="shared" si="607"/>
        <v>42304.57881300013</v>
      </c>
    </row>
    <row r="867" spans="1:24" ht="12.75">
      <c r="A867" s="1">
        <v>42871</v>
      </c>
      <c r="B867" s="69" t="s">
        <v>143</v>
      </c>
      <c r="C867" s="79" t="s">
        <v>42</v>
      </c>
      <c r="D867" s="80">
        <v>6222</v>
      </c>
      <c r="E867" s="86">
        <v>2.828</v>
      </c>
      <c r="F867" s="82">
        <v>42871</v>
      </c>
      <c r="G867" s="85">
        <v>2.804</v>
      </c>
      <c r="H867" s="81">
        <f t="shared" si="595"/>
        <v>17595.816</v>
      </c>
      <c r="I867" s="81">
        <f t="shared" si="596"/>
        <v>17446.487999999998</v>
      </c>
      <c r="J867" s="83">
        <f t="shared" si="620"/>
        <v>0</v>
      </c>
      <c r="K867" s="80">
        <f t="shared" si="621"/>
        <v>0</v>
      </c>
      <c r="L867" s="84">
        <f t="shared" si="619"/>
        <v>-0.008486562942008563</v>
      </c>
      <c r="M867" s="53">
        <f t="shared" si="614"/>
        <v>-149.32800000000134</v>
      </c>
      <c r="V867" s="1">
        <v>42871</v>
      </c>
      <c r="W867" s="46">
        <v>-149.32800000000134</v>
      </c>
      <c r="X867" s="46">
        <f t="shared" si="607"/>
        <v>42155.25081300013</v>
      </c>
    </row>
    <row r="868" spans="1:24" ht="12.75">
      <c r="A868" s="1">
        <v>42872</v>
      </c>
      <c r="B868" s="69" t="s">
        <v>144</v>
      </c>
      <c r="C868" s="79" t="s">
        <v>42</v>
      </c>
      <c r="D868" s="80">
        <v>699</v>
      </c>
      <c r="E868" s="80">
        <v>25</v>
      </c>
      <c r="F868" s="82">
        <v>42872</v>
      </c>
      <c r="G868" s="85">
        <v>24.79</v>
      </c>
      <c r="H868" s="81">
        <f t="shared" si="595"/>
        <v>17475</v>
      </c>
      <c r="I868" s="81">
        <f t="shared" si="596"/>
        <v>17328.21</v>
      </c>
      <c r="J868" s="83">
        <f t="shared" si="620"/>
        <v>0</v>
      </c>
      <c r="K868" s="80">
        <f t="shared" si="621"/>
        <v>0</v>
      </c>
      <c r="L868" s="84">
        <f t="shared" si="619"/>
        <v>-0.00840000000000005</v>
      </c>
      <c r="M868" s="53">
        <f t="shared" si="614"/>
        <v>-146.79000000000087</v>
      </c>
      <c r="V868" s="1">
        <v>42872</v>
      </c>
      <c r="W868" s="46">
        <v>-146.79000000000087</v>
      </c>
      <c r="X868" s="46">
        <f t="shared" si="607"/>
        <v>42008.46081300013</v>
      </c>
    </row>
    <row r="869" spans="1:24" ht="12.75">
      <c r="A869" s="1">
        <v>42877</v>
      </c>
      <c r="B869" s="69" t="s">
        <v>39</v>
      </c>
      <c r="C869" s="79" t="s">
        <v>42</v>
      </c>
      <c r="D869" s="80">
        <v>3111</v>
      </c>
      <c r="E869" s="86">
        <v>4.024</v>
      </c>
      <c r="F869" s="82">
        <v>42877</v>
      </c>
      <c r="G869" s="86">
        <v>3.982</v>
      </c>
      <c r="H869" s="81">
        <f t="shared" si="595"/>
        <v>12518.664</v>
      </c>
      <c r="I869" s="81">
        <f t="shared" si="596"/>
        <v>12388.002</v>
      </c>
      <c r="J869" s="83">
        <f t="shared" si="620"/>
        <v>0</v>
      </c>
      <c r="K869" s="80">
        <f t="shared" si="621"/>
        <v>0</v>
      </c>
      <c r="L869" s="84">
        <f t="shared" si="619"/>
        <v>-0.01043737574552686</v>
      </c>
      <c r="M869" s="53">
        <f aca="true" t="shared" si="622" ref="M869:M876">(H869*L869)</f>
        <v>-130.66200000000026</v>
      </c>
      <c r="V869" s="1">
        <v>42877</v>
      </c>
      <c r="W869" s="46">
        <v>-130.66200000000026</v>
      </c>
      <c r="X869" s="46">
        <f t="shared" si="607"/>
        <v>41877.79881300013</v>
      </c>
    </row>
    <row r="870" spans="1:24" ht="12.75">
      <c r="A870" s="1">
        <v>42878</v>
      </c>
      <c r="B870" s="69" t="s">
        <v>39</v>
      </c>
      <c r="C870" s="79" t="s">
        <v>46</v>
      </c>
      <c r="D870" s="80">
        <v>5999</v>
      </c>
      <c r="E870" s="81">
        <v>3.97</v>
      </c>
      <c r="F870" s="82">
        <v>42878</v>
      </c>
      <c r="G870" s="85">
        <v>3.964</v>
      </c>
      <c r="H870" s="81">
        <f aca="true" t="shared" si="623" ref="H870:H876">E870*D870</f>
        <v>23816.030000000002</v>
      </c>
      <c r="I870" s="81">
        <f aca="true" t="shared" si="624" ref="I870:I876">IF(F870&gt;0,G870*D870,0)</f>
        <v>23780.036</v>
      </c>
      <c r="J870" s="83">
        <f t="shared" si="620"/>
        <v>0</v>
      </c>
      <c r="K870" s="80">
        <f t="shared" si="621"/>
        <v>0</v>
      </c>
      <c r="L870" s="84">
        <f aca="true" t="shared" si="625" ref="L870:L876">IF(F870&gt;0,IF(LEFT(UPPER(C870))="S",(H870-I870)/H870,(I870-H870)/H870),0)</f>
        <v>0.0015113350125945597</v>
      </c>
      <c r="M870" s="53">
        <f t="shared" si="622"/>
        <v>35.994000000002416</v>
      </c>
      <c r="V870" s="1">
        <v>42878</v>
      </c>
      <c r="W870" s="46">
        <v>35.994000000002416</v>
      </c>
      <c r="X870" s="46">
        <f t="shared" si="607"/>
        <v>41913.79281300014</v>
      </c>
    </row>
    <row r="871" spans="1:24" ht="12.75">
      <c r="A871" s="1">
        <v>42879</v>
      </c>
      <c r="B871" s="69" t="s">
        <v>143</v>
      </c>
      <c r="C871" s="79" t="s">
        <v>42</v>
      </c>
      <c r="D871" s="80">
        <v>2999</v>
      </c>
      <c r="E871" s="85">
        <v>3.0764</v>
      </c>
      <c r="F871" s="82">
        <v>42879</v>
      </c>
      <c r="G871" s="81">
        <v>3.11</v>
      </c>
      <c r="H871" s="81">
        <f t="shared" si="623"/>
        <v>9226.1236</v>
      </c>
      <c r="I871" s="81">
        <f t="shared" si="624"/>
        <v>9326.89</v>
      </c>
      <c r="J871" s="83">
        <f t="shared" si="620"/>
        <v>0</v>
      </c>
      <c r="K871" s="80">
        <f t="shared" si="621"/>
        <v>0</v>
      </c>
      <c r="L871" s="84">
        <f t="shared" si="625"/>
        <v>0.010921856715641508</v>
      </c>
      <c r="M871" s="53">
        <f t="shared" si="622"/>
        <v>100.76639999999863</v>
      </c>
      <c r="V871" s="1">
        <v>42879</v>
      </c>
      <c r="W871" s="46">
        <v>100.76639999999861</v>
      </c>
      <c r="X871" s="46">
        <f t="shared" si="607"/>
        <v>42014.55921300014</v>
      </c>
    </row>
    <row r="872" spans="1:24" ht="12.75">
      <c r="A872" s="1">
        <v>42880</v>
      </c>
      <c r="B872" s="69" t="s">
        <v>102</v>
      </c>
      <c r="C872" s="79" t="s">
        <v>42</v>
      </c>
      <c r="D872" s="80">
        <v>555</v>
      </c>
      <c r="E872" s="81">
        <v>26.42</v>
      </c>
      <c r="F872" s="82">
        <v>42880</v>
      </c>
      <c r="G872" s="81">
        <v>25.88</v>
      </c>
      <c r="H872" s="81">
        <f t="shared" si="623"/>
        <v>14663.1</v>
      </c>
      <c r="I872" s="81">
        <f t="shared" si="624"/>
        <v>14363.4</v>
      </c>
      <c r="J872" s="83">
        <f aca="true" t="shared" si="626" ref="J872:J877">IF(F872&gt;0,F872-A872,0)</f>
        <v>0</v>
      </c>
      <c r="K872" s="80">
        <f aca="true" t="shared" si="627" ref="K872:K877">H871*J871</f>
        <v>0</v>
      </c>
      <c r="L872" s="84">
        <f t="shared" si="625"/>
        <v>-0.020439061317184</v>
      </c>
      <c r="M872" s="53">
        <f t="shared" si="622"/>
        <v>-299.7000000000007</v>
      </c>
      <c r="V872" s="1">
        <v>42880</v>
      </c>
      <c r="W872" s="46">
        <v>-299.7000000000007</v>
      </c>
      <c r="X872" s="46">
        <f t="shared" si="607"/>
        <v>41714.859213000134</v>
      </c>
    </row>
    <row r="873" spans="1:24" ht="12.75">
      <c r="A873" s="1">
        <v>42881</v>
      </c>
      <c r="B873" s="69" t="s">
        <v>104</v>
      </c>
      <c r="C873" s="79" t="s">
        <v>42</v>
      </c>
      <c r="D873" s="80">
        <v>2555</v>
      </c>
      <c r="E873" s="85">
        <v>6.145</v>
      </c>
      <c r="F873" s="82">
        <v>42881</v>
      </c>
      <c r="G873" s="81">
        <v>6.22</v>
      </c>
      <c r="H873" s="81">
        <f t="shared" si="623"/>
        <v>15700.474999999999</v>
      </c>
      <c r="I873" s="81">
        <f t="shared" si="624"/>
        <v>15892.099999999999</v>
      </c>
      <c r="J873" s="83">
        <f t="shared" si="626"/>
        <v>0</v>
      </c>
      <c r="K873" s="80">
        <f t="shared" si="627"/>
        <v>0</v>
      </c>
      <c r="L873" s="84">
        <f t="shared" si="625"/>
        <v>0.012205044751830757</v>
      </c>
      <c r="M873" s="53">
        <f t="shared" si="622"/>
        <v>191.625</v>
      </c>
      <c r="V873" s="1">
        <v>42881</v>
      </c>
      <c r="W873" s="46">
        <v>191.625</v>
      </c>
      <c r="X873" s="46">
        <f t="shared" si="607"/>
        <v>41906.484213000134</v>
      </c>
    </row>
    <row r="874" spans="1:24" ht="12.75">
      <c r="A874" s="1">
        <v>42884</v>
      </c>
      <c r="B874" s="69" t="s">
        <v>52</v>
      </c>
      <c r="C874" s="79" t="s">
        <v>42</v>
      </c>
      <c r="D874" s="80">
        <v>7444</v>
      </c>
      <c r="E874" s="81">
        <v>3.77</v>
      </c>
      <c r="F874" s="82">
        <v>42884</v>
      </c>
      <c r="G874" s="85">
        <v>3.786</v>
      </c>
      <c r="H874" s="81">
        <f t="shared" si="623"/>
        <v>28063.88</v>
      </c>
      <c r="I874" s="81">
        <f t="shared" si="624"/>
        <v>28182.984</v>
      </c>
      <c r="J874" s="83">
        <f t="shared" si="626"/>
        <v>0</v>
      </c>
      <c r="K874" s="80">
        <f t="shared" si="627"/>
        <v>0</v>
      </c>
      <c r="L874" s="84">
        <f t="shared" si="625"/>
        <v>0.004244031830238704</v>
      </c>
      <c r="M874" s="53">
        <f t="shared" si="622"/>
        <v>119.10399999999936</v>
      </c>
      <c r="V874" s="1">
        <v>42884</v>
      </c>
      <c r="W874" s="46">
        <v>119.10399999999936</v>
      </c>
      <c r="X874" s="46">
        <f t="shared" si="607"/>
        <v>42025.588213000134</v>
      </c>
    </row>
    <row r="875" spans="1:24" ht="12.75">
      <c r="A875" s="1">
        <v>42885</v>
      </c>
      <c r="B875" s="69" t="s">
        <v>102</v>
      </c>
      <c r="C875" s="79" t="s">
        <v>42</v>
      </c>
      <c r="D875" s="80">
        <v>999</v>
      </c>
      <c r="E875" s="85">
        <v>25.1879</v>
      </c>
      <c r="F875" s="82">
        <v>42885</v>
      </c>
      <c r="G875" s="81">
        <v>24.88</v>
      </c>
      <c r="H875" s="81">
        <f t="shared" si="623"/>
        <v>25162.7121</v>
      </c>
      <c r="I875" s="81">
        <f t="shared" si="624"/>
        <v>24855.12</v>
      </c>
      <c r="J875" s="83">
        <f t="shared" si="626"/>
        <v>0</v>
      </c>
      <c r="K875" s="80">
        <f t="shared" si="627"/>
        <v>0</v>
      </c>
      <c r="L875" s="84">
        <f t="shared" si="625"/>
        <v>-0.01222412348786527</v>
      </c>
      <c r="M875" s="53">
        <f t="shared" si="622"/>
        <v>-307.59210000000166</v>
      </c>
      <c r="V875" s="1">
        <v>42885</v>
      </c>
      <c r="W875" s="46">
        <v>-307.59210000000166</v>
      </c>
      <c r="X875" s="46">
        <f aca="true" t="shared" si="628" ref="X875:X1098">(X874+W875)</f>
        <v>41717.99611300013</v>
      </c>
    </row>
    <row r="876" spans="1:24" ht="12.75">
      <c r="A876" s="1">
        <v>42886</v>
      </c>
      <c r="B876" s="69" t="s">
        <v>104</v>
      </c>
      <c r="C876" s="79" t="s">
        <v>42</v>
      </c>
      <c r="D876" s="80">
        <v>3984</v>
      </c>
      <c r="E876" s="86">
        <v>6.275</v>
      </c>
      <c r="F876" s="82">
        <v>42886</v>
      </c>
      <c r="G876" s="85">
        <v>6.275</v>
      </c>
      <c r="H876" s="81">
        <f t="shared" si="623"/>
        <v>24999.600000000002</v>
      </c>
      <c r="I876" s="81">
        <f t="shared" si="624"/>
        <v>24999.600000000002</v>
      </c>
      <c r="J876" s="83">
        <f t="shared" si="626"/>
        <v>0</v>
      </c>
      <c r="K876" s="80">
        <f t="shared" si="627"/>
        <v>0</v>
      </c>
      <c r="L876" s="84">
        <f t="shared" si="625"/>
        <v>0</v>
      </c>
      <c r="M876" s="53">
        <f t="shared" si="622"/>
        <v>0</v>
      </c>
      <c r="V876" s="1">
        <v>42886</v>
      </c>
      <c r="W876" s="46">
        <v>0</v>
      </c>
      <c r="X876" s="46">
        <f t="shared" si="628"/>
        <v>41717.99611300013</v>
      </c>
    </row>
    <row r="877" spans="1:24" ht="12.75">
      <c r="A877" s="1">
        <v>42887</v>
      </c>
      <c r="B877" s="69" t="s">
        <v>143</v>
      </c>
      <c r="C877" s="79" t="s">
        <v>42</v>
      </c>
      <c r="D877" s="80">
        <v>5999</v>
      </c>
      <c r="E877" s="86">
        <v>2.788</v>
      </c>
      <c r="F877" s="82">
        <v>42887</v>
      </c>
      <c r="G877" s="81">
        <v>2.79</v>
      </c>
      <c r="H877" s="81">
        <f aca="true" t="shared" si="629" ref="H877:H889">E877*D877</f>
        <v>16725.212</v>
      </c>
      <c r="I877" s="81">
        <f aca="true" t="shared" si="630" ref="I877:I882">IF(F877&gt;0,G877*D877,0)</f>
        <v>16737.21</v>
      </c>
      <c r="J877" s="83">
        <f t="shared" si="626"/>
        <v>0</v>
      </c>
      <c r="K877" s="80">
        <f t="shared" si="627"/>
        <v>0</v>
      </c>
      <c r="L877" s="84">
        <f aca="true" t="shared" si="631" ref="L877:L882">IF(F877&gt;0,IF(LEFT(UPPER(C877))="S",(H877-I877)/H877,(I877-H877)/H877),0)</f>
        <v>0.000717360114777594</v>
      </c>
      <c r="M877" s="53">
        <f aca="true" t="shared" si="632" ref="M877:M882">(H877*L877)</f>
        <v>11.997999999999593</v>
      </c>
      <c r="V877" s="1">
        <v>42887</v>
      </c>
      <c r="W877" s="46">
        <v>11.997999999999593</v>
      </c>
      <c r="X877" s="46">
        <f t="shared" si="628"/>
        <v>41729.99411300013</v>
      </c>
    </row>
    <row r="878" spans="1:24" ht="12.75">
      <c r="A878" s="1">
        <v>42891</v>
      </c>
      <c r="B878" s="69" t="s">
        <v>145</v>
      </c>
      <c r="C878" s="79" t="s">
        <v>46</v>
      </c>
      <c r="D878" s="80">
        <v>399</v>
      </c>
      <c r="E878" s="81">
        <v>37.3</v>
      </c>
      <c r="F878" s="82">
        <v>42891</v>
      </c>
      <c r="G878" s="81">
        <v>36.71</v>
      </c>
      <c r="H878" s="81">
        <f t="shared" si="629"/>
        <v>14882.699999999999</v>
      </c>
      <c r="I878" s="81">
        <f t="shared" si="630"/>
        <v>14647.29</v>
      </c>
      <c r="J878" s="83">
        <f aca="true" t="shared" si="633" ref="J878:J883">IF(F878&gt;0,F878-A878,0)</f>
        <v>0</v>
      </c>
      <c r="K878" s="80">
        <f aca="true" t="shared" si="634" ref="K878:K883">H877*J877</f>
        <v>0</v>
      </c>
      <c r="L878" s="84">
        <f t="shared" si="631"/>
        <v>0.01581769436997306</v>
      </c>
      <c r="M878" s="53">
        <f t="shared" si="632"/>
        <v>235.40999999999804</v>
      </c>
      <c r="V878" s="1">
        <v>42891</v>
      </c>
      <c r="W878" s="46">
        <v>235.40999999999804</v>
      </c>
      <c r="X878" s="46">
        <f t="shared" si="628"/>
        <v>41965.40411300013</v>
      </c>
    </row>
    <row r="879" spans="1:24" ht="12.75">
      <c r="A879" s="1">
        <v>42892</v>
      </c>
      <c r="B879" s="69" t="s">
        <v>43</v>
      </c>
      <c r="C879" s="79" t="s">
        <v>42</v>
      </c>
      <c r="D879" s="80">
        <v>2299</v>
      </c>
      <c r="E879" s="81">
        <v>14.06</v>
      </c>
      <c r="F879" s="82">
        <v>42892</v>
      </c>
      <c r="G879" s="81">
        <v>14.07</v>
      </c>
      <c r="H879" s="81">
        <f t="shared" si="629"/>
        <v>32323.940000000002</v>
      </c>
      <c r="I879" s="81">
        <f t="shared" si="630"/>
        <v>32346.93</v>
      </c>
      <c r="J879" s="83">
        <f t="shared" si="633"/>
        <v>0</v>
      </c>
      <c r="K879" s="80">
        <f t="shared" si="634"/>
        <v>0</v>
      </c>
      <c r="L879" s="84">
        <f t="shared" si="631"/>
        <v>0.0007112375533427534</v>
      </c>
      <c r="M879" s="53">
        <f t="shared" si="632"/>
        <v>22.989999999997963</v>
      </c>
      <c r="V879" s="1">
        <v>42892</v>
      </c>
      <c r="W879" s="46">
        <v>22.989999999997963</v>
      </c>
      <c r="X879" s="46">
        <f t="shared" si="628"/>
        <v>41988.394113000126</v>
      </c>
    </row>
    <row r="880" spans="1:24" ht="12.75">
      <c r="A880" s="1">
        <v>42893</v>
      </c>
      <c r="B880" s="69" t="s">
        <v>39</v>
      </c>
      <c r="C880" s="79" t="s">
        <v>42</v>
      </c>
      <c r="D880" s="80">
        <v>3999</v>
      </c>
      <c r="E880" s="86">
        <v>3.474</v>
      </c>
      <c r="F880" s="82">
        <v>42893</v>
      </c>
      <c r="G880" s="86">
        <v>3.456</v>
      </c>
      <c r="H880" s="81">
        <f t="shared" si="629"/>
        <v>13892.526000000002</v>
      </c>
      <c r="I880" s="81">
        <f t="shared" si="630"/>
        <v>13820.544</v>
      </c>
      <c r="J880" s="83">
        <f t="shared" si="633"/>
        <v>0</v>
      </c>
      <c r="K880" s="80">
        <f t="shared" si="634"/>
        <v>0</v>
      </c>
      <c r="L880" s="84">
        <f t="shared" si="631"/>
        <v>-0.005181347150259196</v>
      </c>
      <c r="M880" s="53">
        <f t="shared" si="632"/>
        <v>-71.98200000000179</v>
      </c>
      <c r="V880" s="1">
        <v>42893</v>
      </c>
      <c r="W880" s="46">
        <v>-71.98200000000179</v>
      </c>
      <c r="X880" s="46">
        <f t="shared" si="628"/>
        <v>41916.41211300012</v>
      </c>
    </row>
    <row r="881" spans="1:24" ht="12.75">
      <c r="A881" s="1">
        <v>42894</v>
      </c>
      <c r="B881" s="69" t="s">
        <v>108</v>
      </c>
      <c r="C881" s="79" t="s">
        <v>42</v>
      </c>
      <c r="D881" s="80">
        <v>266</v>
      </c>
      <c r="E881" s="81">
        <v>81.25</v>
      </c>
      <c r="F881" s="82">
        <v>42894</v>
      </c>
      <c r="G881" s="85">
        <v>81.55</v>
      </c>
      <c r="H881" s="81">
        <f t="shared" si="629"/>
        <v>21612.5</v>
      </c>
      <c r="I881" s="81">
        <f t="shared" si="630"/>
        <v>21692.3</v>
      </c>
      <c r="J881" s="83">
        <f t="shared" si="633"/>
        <v>0</v>
      </c>
      <c r="K881" s="80">
        <f t="shared" si="634"/>
        <v>0</v>
      </c>
      <c r="L881" s="84">
        <f t="shared" si="631"/>
        <v>0.003692307692307659</v>
      </c>
      <c r="M881" s="53">
        <f t="shared" si="632"/>
        <v>79.79999999999927</v>
      </c>
      <c r="V881" s="1">
        <v>42894</v>
      </c>
      <c r="W881" s="46">
        <v>79.79999999999927</v>
      </c>
      <c r="X881" s="46">
        <f t="shared" si="628"/>
        <v>41996.21211300012</v>
      </c>
    </row>
    <row r="882" spans="1:24" ht="12.75">
      <c r="A882" s="1">
        <v>42895</v>
      </c>
      <c r="B882" s="69" t="s">
        <v>53</v>
      </c>
      <c r="C882" s="79" t="s">
        <v>46</v>
      </c>
      <c r="D882" s="80">
        <v>6666</v>
      </c>
      <c r="E882" s="81">
        <v>3.63</v>
      </c>
      <c r="F882" s="82">
        <v>42895</v>
      </c>
      <c r="G882" s="85">
        <v>3.524</v>
      </c>
      <c r="H882" s="81">
        <f t="shared" si="629"/>
        <v>24197.579999999998</v>
      </c>
      <c r="I882" s="81">
        <f t="shared" si="630"/>
        <v>23490.984</v>
      </c>
      <c r="J882" s="83">
        <f t="shared" si="633"/>
        <v>0</v>
      </c>
      <c r="K882" s="80">
        <f t="shared" si="634"/>
        <v>0</v>
      </c>
      <c r="L882" s="84">
        <f t="shared" si="631"/>
        <v>0.029201101928374565</v>
      </c>
      <c r="M882" s="53">
        <f t="shared" si="632"/>
        <v>706.5959999999977</v>
      </c>
      <c r="V882" s="1">
        <v>42895</v>
      </c>
      <c r="W882" s="46">
        <v>706.5959999999977</v>
      </c>
      <c r="X882" s="46">
        <f t="shared" si="628"/>
        <v>42702.808113000116</v>
      </c>
    </row>
    <row r="883" spans="1:24" ht="12.75">
      <c r="A883" s="1">
        <v>42898</v>
      </c>
      <c r="B883" s="69" t="s">
        <v>53</v>
      </c>
      <c r="C883" s="79" t="s">
        <v>146</v>
      </c>
      <c r="D883" s="80">
        <v>2777</v>
      </c>
      <c r="E883" s="86">
        <v>3.392</v>
      </c>
      <c r="F883" s="82">
        <v>42898</v>
      </c>
      <c r="G883" s="81">
        <v>3.5</v>
      </c>
      <c r="H883" s="81">
        <f t="shared" si="629"/>
        <v>9419.583999999999</v>
      </c>
      <c r="I883" s="81">
        <f aca="true" t="shared" si="635" ref="I883:I889">IF(F883&gt;0,G883*D883,0)</f>
        <v>9719.5</v>
      </c>
      <c r="J883" s="83">
        <f t="shared" si="633"/>
        <v>0</v>
      </c>
      <c r="K883" s="80">
        <f t="shared" si="634"/>
        <v>0</v>
      </c>
      <c r="L883" s="84">
        <f aca="true" t="shared" si="636" ref="L883:L888">IF(F883&gt;0,IF(LEFT(UPPER(C883))="S",(H883-I883)/H883,(I883-H883)/H883),0)</f>
        <v>-0.03183962264150955</v>
      </c>
      <c r="M883" s="53">
        <f aca="true" t="shared" si="637" ref="M883:M888">(H883*L883)</f>
        <v>-299.9160000000011</v>
      </c>
      <c r="V883" s="1">
        <v>42898</v>
      </c>
      <c r="W883" s="46">
        <v>-299.9160000000011</v>
      </c>
      <c r="X883" s="46">
        <f t="shared" si="628"/>
        <v>42402.89211300011</v>
      </c>
    </row>
    <row r="884" spans="1:24" ht="12.75">
      <c r="A884" s="1">
        <v>42899</v>
      </c>
      <c r="B884" s="69" t="s">
        <v>39</v>
      </c>
      <c r="C884" s="79" t="s">
        <v>46</v>
      </c>
      <c r="D884" s="80">
        <v>5111</v>
      </c>
      <c r="E884" s="86">
        <v>3.622</v>
      </c>
      <c r="F884" s="82">
        <v>42899</v>
      </c>
      <c r="G884" s="85">
        <v>3.584</v>
      </c>
      <c r="H884" s="81">
        <f t="shared" si="629"/>
        <v>18512.041999999998</v>
      </c>
      <c r="I884" s="81">
        <f t="shared" si="635"/>
        <v>18317.824</v>
      </c>
      <c r="J884" s="83">
        <f aca="true" t="shared" si="638" ref="J884:J889">IF(F884&gt;0,F884-A884,0)</f>
        <v>0</v>
      </c>
      <c r="K884" s="80">
        <f aca="true" t="shared" si="639" ref="K884:K889">H883*J883</f>
        <v>0</v>
      </c>
      <c r="L884" s="84">
        <f t="shared" si="636"/>
        <v>0.010491441192711054</v>
      </c>
      <c r="M884" s="53">
        <f t="shared" si="637"/>
        <v>194.21799999999712</v>
      </c>
      <c r="V884" s="1">
        <v>42899</v>
      </c>
      <c r="W884" s="46">
        <v>194.21799999999712</v>
      </c>
      <c r="X884" s="46">
        <f t="shared" si="628"/>
        <v>42597.110113000104</v>
      </c>
    </row>
    <row r="885" spans="1:24" ht="12.75">
      <c r="A885" s="1">
        <v>42900</v>
      </c>
      <c r="B885" s="69" t="s">
        <v>54</v>
      </c>
      <c r="C885" s="79" t="s">
        <v>42</v>
      </c>
      <c r="D885" s="80">
        <v>999</v>
      </c>
      <c r="E885" s="81">
        <v>26.2</v>
      </c>
      <c r="F885" s="82">
        <v>42900</v>
      </c>
      <c r="G885" s="81">
        <v>26.18</v>
      </c>
      <c r="H885" s="81">
        <f t="shared" si="629"/>
        <v>26173.8</v>
      </c>
      <c r="I885" s="81">
        <f t="shared" si="635"/>
        <v>26153.82</v>
      </c>
      <c r="J885" s="83">
        <f t="shared" si="638"/>
        <v>0</v>
      </c>
      <c r="K885" s="80">
        <f t="shared" si="639"/>
        <v>0</v>
      </c>
      <c r="L885" s="84">
        <f t="shared" si="636"/>
        <v>-0.0007633587786259375</v>
      </c>
      <c r="M885" s="53">
        <f t="shared" si="637"/>
        <v>-19.979999999999563</v>
      </c>
      <c r="V885" s="1">
        <v>42900</v>
      </c>
      <c r="W885" s="46">
        <v>-19.979999999999563</v>
      </c>
      <c r="X885" s="46">
        <f t="shared" si="628"/>
        <v>42577.13011300011</v>
      </c>
    </row>
    <row r="886" spans="1:24" ht="12.75">
      <c r="A886" s="1">
        <v>42901</v>
      </c>
      <c r="B886" s="69" t="s">
        <v>94</v>
      </c>
      <c r="C886" s="79" t="s">
        <v>42</v>
      </c>
      <c r="D886" s="80">
        <v>1888</v>
      </c>
      <c r="E886" s="86">
        <v>9.725</v>
      </c>
      <c r="F886" s="82">
        <v>42901</v>
      </c>
      <c r="G886" s="81">
        <v>9.57</v>
      </c>
      <c r="H886" s="81">
        <f t="shared" si="629"/>
        <v>18360.8</v>
      </c>
      <c r="I886" s="81">
        <f t="shared" si="635"/>
        <v>18068.16</v>
      </c>
      <c r="J886" s="83">
        <f t="shared" si="638"/>
        <v>0</v>
      </c>
      <c r="K886" s="80">
        <f t="shared" si="639"/>
        <v>0</v>
      </c>
      <c r="L886" s="84">
        <f t="shared" si="636"/>
        <v>-0.01593830334190228</v>
      </c>
      <c r="M886" s="53">
        <f t="shared" si="637"/>
        <v>-292.6399999999994</v>
      </c>
      <c r="V886" s="1">
        <v>42901</v>
      </c>
      <c r="W886" s="46">
        <v>-292.6399999999994</v>
      </c>
      <c r="X886" s="46">
        <f t="shared" si="628"/>
        <v>42284.49011300011</v>
      </c>
    </row>
    <row r="887" spans="1:24" ht="12.75">
      <c r="A887" s="1">
        <v>42902</v>
      </c>
      <c r="B887" s="69" t="s">
        <v>53</v>
      </c>
      <c r="C887" s="79" t="s">
        <v>42</v>
      </c>
      <c r="D887" s="80">
        <v>3666</v>
      </c>
      <c r="E887" s="81">
        <v>3.67</v>
      </c>
      <c r="F887" s="82">
        <v>42902</v>
      </c>
      <c r="G887" s="81">
        <v>3.59</v>
      </c>
      <c r="H887" s="81">
        <f t="shared" si="629"/>
        <v>13454.22</v>
      </c>
      <c r="I887" s="81">
        <f t="shared" si="635"/>
        <v>13160.939999999999</v>
      </c>
      <c r="J887" s="83">
        <f t="shared" si="638"/>
        <v>0</v>
      </c>
      <c r="K887" s="80">
        <f t="shared" si="639"/>
        <v>0</v>
      </c>
      <c r="L887" s="84">
        <f t="shared" si="636"/>
        <v>-0.021798365122615855</v>
      </c>
      <c r="M887" s="53">
        <f t="shared" si="637"/>
        <v>-293.28000000000065</v>
      </c>
      <c r="V887" s="1">
        <v>42902</v>
      </c>
      <c r="W887" s="46">
        <v>-293.28000000000065</v>
      </c>
      <c r="X887" s="46">
        <f t="shared" si="628"/>
        <v>41991.21011300011</v>
      </c>
    </row>
    <row r="888" spans="1:24" ht="12.75">
      <c r="A888" s="1">
        <v>42906</v>
      </c>
      <c r="B888" s="69" t="s">
        <v>143</v>
      </c>
      <c r="C888" s="79" t="s">
        <v>42</v>
      </c>
      <c r="D888" s="80">
        <v>7999</v>
      </c>
      <c r="E888" s="85">
        <v>2.775273</v>
      </c>
      <c r="F888" s="82">
        <v>42906</v>
      </c>
      <c r="G888" s="85">
        <v>2.734</v>
      </c>
      <c r="H888" s="81">
        <f t="shared" si="629"/>
        <v>22199.408726999998</v>
      </c>
      <c r="I888" s="81">
        <f t="shared" si="635"/>
        <v>21869.266</v>
      </c>
      <c r="J888" s="83">
        <f t="shared" si="638"/>
        <v>0</v>
      </c>
      <c r="K888" s="80">
        <f t="shared" si="639"/>
        <v>0</v>
      </c>
      <c r="L888" s="84">
        <f t="shared" si="636"/>
        <v>-0.014871690100397267</v>
      </c>
      <c r="M888" s="53">
        <f t="shared" si="637"/>
        <v>-330.14272699999856</v>
      </c>
      <c r="V888" s="1">
        <v>42906</v>
      </c>
      <c r="W888" s="46">
        <v>-330.14272699999856</v>
      </c>
      <c r="X888" s="46">
        <f t="shared" si="628"/>
        <v>41661.06738600011</v>
      </c>
    </row>
    <row r="889" spans="1:24" ht="12.75">
      <c r="A889" s="1">
        <v>42907</v>
      </c>
      <c r="B889" s="69" t="s">
        <v>53</v>
      </c>
      <c r="C889" s="79" t="s">
        <v>42</v>
      </c>
      <c r="D889" s="80">
        <v>5555</v>
      </c>
      <c r="E889" s="85">
        <v>3.534</v>
      </c>
      <c r="F889" s="82">
        <v>42907</v>
      </c>
      <c r="G889" s="85">
        <v>3.734</v>
      </c>
      <c r="H889" s="81">
        <f t="shared" si="629"/>
        <v>19631.37</v>
      </c>
      <c r="I889" s="81">
        <f t="shared" si="635"/>
        <v>20742.37</v>
      </c>
      <c r="J889" s="83">
        <f t="shared" si="638"/>
        <v>0</v>
      </c>
      <c r="K889" s="80">
        <f t="shared" si="639"/>
        <v>0</v>
      </c>
      <c r="L889" s="84">
        <f aca="true" t="shared" si="640" ref="L889:L896">IF(F889&gt;0,IF(LEFT(UPPER(C889))="S",(H889-I889)/H889,(I889-H889)/H889),0)</f>
        <v>0.056593095642331635</v>
      </c>
      <c r="M889" s="53">
        <f aca="true" t="shared" si="641" ref="M889:M896">(H889*L889)</f>
        <v>1111</v>
      </c>
      <c r="V889" s="1">
        <v>42907</v>
      </c>
      <c r="W889" s="46">
        <v>1111</v>
      </c>
      <c r="X889" s="46">
        <f t="shared" si="628"/>
        <v>42772.06738600011</v>
      </c>
    </row>
    <row r="890" spans="1:24" ht="12.75">
      <c r="A890" s="1">
        <v>42908</v>
      </c>
      <c r="B890" s="69" t="s">
        <v>94</v>
      </c>
      <c r="C890" s="79" t="s">
        <v>42</v>
      </c>
      <c r="D890" s="80">
        <v>3333</v>
      </c>
      <c r="E890" s="81">
        <v>9.61</v>
      </c>
      <c r="F890" s="82">
        <v>42908</v>
      </c>
      <c r="G890" s="86">
        <v>9.785</v>
      </c>
      <c r="H890" s="81">
        <f aca="true" t="shared" si="642" ref="H890:H898">E890*D890</f>
        <v>32030.129999999997</v>
      </c>
      <c r="I890" s="81">
        <f aca="true" t="shared" si="643" ref="I890:I896">IF(F890&gt;0,G890*D890,0)</f>
        <v>32613.405</v>
      </c>
      <c r="J890" s="83">
        <f aca="true" t="shared" si="644" ref="J890:J895">IF(F890&gt;0,F890-A890,0)</f>
        <v>0</v>
      </c>
      <c r="K890" s="80">
        <f aca="true" t="shared" si="645" ref="K890:K895">H889*J889</f>
        <v>0</v>
      </c>
      <c r="L890" s="84">
        <f t="shared" si="640"/>
        <v>0.018210197710718048</v>
      </c>
      <c r="M890" s="53">
        <f t="shared" si="641"/>
        <v>583.2750000000015</v>
      </c>
      <c r="V890" s="1">
        <v>42908</v>
      </c>
      <c r="W890" s="46">
        <v>583.2750000000015</v>
      </c>
      <c r="X890" s="46">
        <f t="shared" si="628"/>
        <v>43355.34238600011</v>
      </c>
    </row>
    <row r="891" spans="1:24" ht="12.75">
      <c r="A891" s="1">
        <v>42912</v>
      </c>
      <c r="B891" s="69" t="s">
        <v>39</v>
      </c>
      <c r="C891" s="79" t="s">
        <v>42</v>
      </c>
      <c r="D891" s="80">
        <v>6999</v>
      </c>
      <c r="E891" s="81">
        <v>3.23</v>
      </c>
      <c r="F891" s="82">
        <v>42912</v>
      </c>
      <c r="G891" s="85">
        <v>3.218</v>
      </c>
      <c r="H891" s="81">
        <f t="shared" si="642"/>
        <v>22606.77</v>
      </c>
      <c r="I891" s="81">
        <f t="shared" si="643"/>
        <v>22522.782</v>
      </c>
      <c r="J891" s="83">
        <f t="shared" si="644"/>
        <v>0</v>
      </c>
      <c r="K891" s="80">
        <f t="shared" si="645"/>
        <v>0</v>
      </c>
      <c r="L891" s="84">
        <f t="shared" si="640"/>
        <v>-0.0037151702786378236</v>
      </c>
      <c r="M891" s="53">
        <f t="shared" si="641"/>
        <v>-83.9880000000012</v>
      </c>
      <c r="V891" s="1">
        <v>42912</v>
      </c>
      <c r="W891" s="46">
        <v>-83.9880000000012</v>
      </c>
      <c r="X891" s="46">
        <f t="shared" si="628"/>
        <v>43271.35438600011</v>
      </c>
    </row>
    <row r="892" spans="1:24" ht="12.75">
      <c r="A892" s="1">
        <v>42913</v>
      </c>
      <c r="B892" s="69" t="s">
        <v>53</v>
      </c>
      <c r="C892" s="79" t="s">
        <v>42</v>
      </c>
      <c r="D892" s="80">
        <v>6444</v>
      </c>
      <c r="E892" s="85">
        <v>3.7458</v>
      </c>
      <c r="F892" s="82">
        <v>42913</v>
      </c>
      <c r="G892" s="85">
        <v>3.748</v>
      </c>
      <c r="H892" s="81">
        <f t="shared" si="642"/>
        <v>24137.9352</v>
      </c>
      <c r="I892" s="81">
        <f t="shared" si="643"/>
        <v>24152.112</v>
      </c>
      <c r="J892" s="83">
        <f t="shared" si="644"/>
        <v>0</v>
      </c>
      <c r="K892" s="80">
        <f t="shared" si="645"/>
        <v>0</v>
      </c>
      <c r="L892" s="84">
        <f t="shared" si="640"/>
        <v>0.000587324470073194</v>
      </c>
      <c r="M892" s="53">
        <f t="shared" si="641"/>
        <v>14.176800000001096</v>
      </c>
      <c r="V892" s="1">
        <v>42913</v>
      </c>
      <c r="W892" s="46">
        <v>14.176800000001094</v>
      </c>
      <c r="X892" s="46">
        <f t="shared" si="628"/>
        <v>43285.53118600011</v>
      </c>
    </row>
    <row r="893" spans="1:24" ht="12.75">
      <c r="A893" s="1">
        <v>42914</v>
      </c>
      <c r="B893" s="69" t="s">
        <v>143</v>
      </c>
      <c r="C893" s="79" t="s">
        <v>42</v>
      </c>
      <c r="D893" s="80">
        <v>5555</v>
      </c>
      <c r="E893" s="85">
        <v>2.79</v>
      </c>
      <c r="F893" s="82">
        <v>42914</v>
      </c>
      <c r="G893" s="85">
        <v>2.844</v>
      </c>
      <c r="H893" s="81">
        <f t="shared" si="642"/>
        <v>15498.45</v>
      </c>
      <c r="I893" s="81">
        <f t="shared" si="643"/>
        <v>15798.42</v>
      </c>
      <c r="J893" s="83">
        <f t="shared" si="644"/>
        <v>0</v>
      </c>
      <c r="K893" s="80">
        <f t="shared" si="645"/>
        <v>0</v>
      </c>
      <c r="L893" s="84">
        <f t="shared" si="640"/>
        <v>0.019354838709677375</v>
      </c>
      <c r="M893" s="53">
        <f t="shared" si="641"/>
        <v>299.96999999999935</v>
      </c>
      <c r="V893" s="1">
        <v>42914</v>
      </c>
      <c r="W893" s="46">
        <v>299.96999999999935</v>
      </c>
      <c r="X893" s="46">
        <f t="shared" si="628"/>
        <v>43585.50118600011</v>
      </c>
    </row>
    <row r="894" spans="1:24" ht="12.75">
      <c r="A894" s="1">
        <v>42915</v>
      </c>
      <c r="B894" s="69" t="s">
        <v>111</v>
      </c>
      <c r="C894" s="79" t="s">
        <v>42</v>
      </c>
      <c r="D894" s="80">
        <v>33333</v>
      </c>
      <c r="E894" s="85">
        <v>0.826</v>
      </c>
      <c r="F894" s="82">
        <v>42915</v>
      </c>
      <c r="G894" s="85">
        <v>0.817</v>
      </c>
      <c r="H894" s="81">
        <f t="shared" si="642"/>
        <v>27533.057999999997</v>
      </c>
      <c r="I894" s="81">
        <f t="shared" si="643"/>
        <v>27233.060999999998</v>
      </c>
      <c r="J894" s="83">
        <f t="shared" si="644"/>
        <v>0</v>
      </c>
      <c r="K894" s="80">
        <f t="shared" si="645"/>
        <v>0</v>
      </c>
      <c r="L894" s="84">
        <f t="shared" si="640"/>
        <v>-0.010895883777239688</v>
      </c>
      <c r="M894" s="53">
        <f t="shared" si="641"/>
        <v>-299.9969999999994</v>
      </c>
      <c r="V894" s="1">
        <v>42915</v>
      </c>
      <c r="W894" s="46">
        <v>-299.9969999999994</v>
      </c>
      <c r="X894" s="46">
        <f t="shared" si="628"/>
        <v>43285.50418600011</v>
      </c>
    </row>
    <row r="895" spans="1:24" ht="12.75">
      <c r="A895" s="1">
        <v>42916</v>
      </c>
      <c r="B895" s="69" t="s">
        <v>147</v>
      </c>
      <c r="C895" s="79" t="s">
        <v>46</v>
      </c>
      <c r="D895" s="80">
        <v>4666</v>
      </c>
      <c r="E895" s="85">
        <v>3.8773</v>
      </c>
      <c r="F895" s="82">
        <v>42916</v>
      </c>
      <c r="G895" s="85">
        <v>3.84</v>
      </c>
      <c r="H895" s="81">
        <f t="shared" si="642"/>
        <v>18091.4818</v>
      </c>
      <c r="I895" s="81">
        <f t="shared" si="643"/>
        <v>17917.44</v>
      </c>
      <c r="J895" s="83">
        <f t="shared" si="644"/>
        <v>0</v>
      </c>
      <c r="K895" s="80">
        <f t="shared" si="645"/>
        <v>0</v>
      </c>
      <c r="L895" s="84">
        <f t="shared" si="640"/>
        <v>0.00962009645887617</v>
      </c>
      <c r="M895" s="53">
        <f t="shared" si="641"/>
        <v>174.0418000000027</v>
      </c>
      <c r="V895" s="1">
        <v>42916</v>
      </c>
      <c r="W895" s="46">
        <v>174.0418000000027</v>
      </c>
      <c r="X895" s="46">
        <f t="shared" si="628"/>
        <v>43459.545986000114</v>
      </c>
    </row>
    <row r="896" spans="1:24" ht="12.75">
      <c r="A896" s="1">
        <v>42920</v>
      </c>
      <c r="B896" s="69" t="s">
        <v>148</v>
      </c>
      <c r="C896" s="79" t="s">
        <v>42</v>
      </c>
      <c r="D896" s="80">
        <v>3888</v>
      </c>
      <c r="E896" s="86">
        <v>4.696</v>
      </c>
      <c r="F896" s="82">
        <v>42920</v>
      </c>
      <c r="G896" s="86">
        <v>4.806</v>
      </c>
      <c r="H896" s="81">
        <f t="shared" si="642"/>
        <v>18258.048</v>
      </c>
      <c r="I896" s="81">
        <f t="shared" si="643"/>
        <v>18685.728</v>
      </c>
      <c r="J896" s="83">
        <f aca="true" t="shared" si="646" ref="J896:J901">IF(F896&gt;0,F896-A896,0)</f>
        <v>0</v>
      </c>
      <c r="K896" s="80">
        <f aca="true" t="shared" si="647" ref="K896:K901">H895*J895</f>
        <v>0</v>
      </c>
      <c r="L896" s="84">
        <f t="shared" si="640"/>
        <v>0.02342419080068145</v>
      </c>
      <c r="M896" s="53">
        <f t="shared" si="641"/>
        <v>427.6800000000003</v>
      </c>
      <c r="V896" s="1">
        <v>42920</v>
      </c>
      <c r="W896" s="46">
        <v>427.6800000000003</v>
      </c>
      <c r="X896" s="46">
        <f t="shared" si="628"/>
        <v>43887.225986000114</v>
      </c>
    </row>
    <row r="897" spans="1:24" ht="12.75">
      <c r="A897" s="1">
        <v>42921</v>
      </c>
      <c r="B897" s="69" t="s">
        <v>149</v>
      </c>
      <c r="C897" s="79" t="s">
        <v>38</v>
      </c>
      <c r="D897" s="80">
        <v>999</v>
      </c>
      <c r="E897" s="81">
        <v>14.94</v>
      </c>
      <c r="F897" s="82">
        <v>42921</v>
      </c>
      <c r="G897" s="81">
        <v>14.93</v>
      </c>
      <c r="H897" s="81">
        <f t="shared" si="642"/>
        <v>14925.06</v>
      </c>
      <c r="I897" s="81">
        <f aca="true" t="shared" si="648" ref="I897:I902">IF(F897&gt;0,G897*D897,0)</f>
        <v>14915.07</v>
      </c>
      <c r="J897" s="83">
        <f t="shared" si="646"/>
        <v>0</v>
      </c>
      <c r="K897" s="80">
        <f t="shared" si="647"/>
        <v>0</v>
      </c>
      <c r="L897" s="84">
        <f aca="true" t="shared" si="649" ref="L897:L902">IF(F897&gt;0,IF(LEFT(UPPER(C897))="S",(H897-I897)/H897,(I897-H897)/H897),0)</f>
        <v>0.0006693440428380042</v>
      </c>
      <c r="M897" s="53">
        <f aca="true" t="shared" si="650" ref="M897:M902">(H897*L897)</f>
        <v>9.989999999999782</v>
      </c>
      <c r="V897" s="1">
        <v>42921</v>
      </c>
      <c r="W897" s="46">
        <v>9.989999999999782</v>
      </c>
      <c r="X897" s="46">
        <f t="shared" si="628"/>
        <v>43897.21598600011</v>
      </c>
    </row>
    <row r="898" spans="1:24" ht="12.75">
      <c r="A898" s="1">
        <v>42922</v>
      </c>
      <c r="B898" s="69" t="s">
        <v>94</v>
      </c>
      <c r="C898" s="79" t="s">
        <v>42</v>
      </c>
      <c r="D898" s="80">
        <v>2555</v>
      </c>
      <c r="E898" s="86">
        <v>9.725</v>
      </c>
      <c r="F898" s="82">
        <v>42922</v>
      </c>
      <c r="G898" s="81">
        <v>9.73</v>
      </c>
      <c r="H898" s="81">
        <f t="shared" si="642"/>
        <v>24847.375</v>
      </c>
      <c r="I898" s="81">
        <f t="shared" si="648"/>
        <v>24860.15</v>
      </c>
      <c r="J898" s="83">
        <f t="shared" si="646"/>
        <v>0</v>
      </c>
      <c r="K898" s="80">
        <f t="shared" si="647"/>
        <v>0</v>
      </c>
      <c r="L898" s="84">
        <f t="shared" si="649"/>
        <v>0.0005141388174807784</v>
      </c>
      <c r="M898" s="53">
        <f t="shared" si="650"/>
        <v>12.775000000001457</v>
      </c>
      <c r="V898" s="1">
        <v>42922</v>
      </c>
      <c r="W898" s="46">
        <v>12.775000000001455</v>
      </c>
      <c r="X898" s="46">
        <f t="shared" si="628"/>
        <v>43909.99098600011</v>
      </c>
    </row>
    <row r="899" spans="1:24" ht="12.75">
      <c r="A899" s="1">
        <v>42923</v>
      </c>
      <c r="B899" s="69" t="s">
        <v>150</v>
      </c>
      <c r="C899" s="79" t="s">
        <v>42</v>
      </c>
      <c r="D899" s="80">
        <v>1299</v>
      </c>
      <c r="E899" s="81">
        <v>13.43</v>
      </c>
      <c r="F899" s="82">
        <v>42923</v>
      </c>
      <c r="G899" s="81">
        <v>13.57</v>
      </c>
      <c r="H899" s="81">
        <f aca="true" t="shared" si="651" ref="H899:H908">E899*D899</f>
        <v>17445.57</v>
      </c>
      <c r="I899" s="81">
        <f t="shared" si="648"/>
        <v>17627.43</v>
      </c>
      <c r="J899" s="83">
        <f t="shared" si="646"/>
        <v>0</v>
      </c>
      <c r="K899" s="80">
        <f t="shared" si="647"/>
        <v>0</v>
      </c>
      <c r="L899" s="84">
        <f t="shared" si="649"/>
        <v>0.010424422933730488</v>
      </c>
      <c r="M899" s="53">
        <f t="shared" si="650"/>
        <v>181.86000000000058</v>
      </c>
      <c r="V899" s="1">
        <v>42923</v>
      </c>
      <c r="W899" s="46">
        <v>181.86000000000058</v>
      </c>
      <c r="X899" s="46">
        <f t="shared" si="628"/>
        <v>44091.850986000114</v>
      </c>
    </row>
    <row r="900" spans="1:24" ht="12.75">
      <c r="A900" s="1">
        <v>42926</v>
      </c>
      <c r="B900" s="69" t="s">
        <v>55</v>
      </c>
      <c r="C900" s="79" t="s">
        <v>42</v>
      </c>
      <c r="D900" s="80">
        <v>11111</v>
      </c>
      <c r="E900" s="86">
        <v>2.866</v>
      </c>
      <c r="F900" s="82">
        <v>42926</v>
      </c>
      <c r="G900" s="81">
        <v>2.86</v>
      </c>
      <c r="H900" s="81">
        <f t="shared" si="651"/>
        <v>31844.126</v>
      </c>
      <c r="I900" s="81">
        <f t="shared" si="648"/>
        <v>31777.46</v>
      </c>
      <c r="J900" s="83">
        <f t="shared" si="646"/>
        <v>0</v>
      </c>
      <c r="K900" s="80">
        <f t="shared" si="647"/>
        <v>0</v>
      </c>
      <c r="L900" s="84">
        <f t="shared" si="649"/>
        <v>-0.002093510118632274</v>
      </c>
      <c r="M900" s="53">
        <f t="shared" si="650"/>
        <v>-66.66600000000108</v>
      </c>
      <c r="V900" s="1">
        <v>42926</v>
      </c>
      <c r="W900" s="46">
        <v>-66.66600000000108</v>
      </c>
      <c r="X900" s="46">
        <f t="shared" si="628"/>
        <v>44025.18498600011</v>
      </c>
    </row>
    <row r="901" spans="1:24" ht="12.75">
      <c r="A901" s="1">
        <v>42927</v>
      </c>
      <c r="B901" s="69" t="s">
        <v>105</v>
      </c>
      <c r="C901" s="79" t="s">
        <v>42</v>
      </c>
      <c r="D901" s="80">
        <v>977</v>
      </c>
      <c r="E901" s="85">
        <v>25.5003</v>
      </c>
      <c r="F901" s="82">
        <v>42927</v>
      </c>
      <c r="G901" s="81">
        <v>25.23</v>
      </c>
      <c r="H901" s="81">
        <f t="shared" si="651"/>
        <v>24913.7931</v>
      </c>
      <c r="I901" s="81">
        <f t="shared" si="648"/>
        <v>24649.71</v>
      </c>
      <c r="J901" s="83">
        <f t="shared" si="646"/>
        <v>0</v>
      </c>
      <c r="K901" s="80">
        <f t="shared" si="647"/>
        <v>0</v>
      </c>
      <c r="L901" s="84">
        <f t="shared" si="649"/>
        <v>-0.010599875295584751</v>
      </c>
      <c r="M901" s="53">
        <f t="shared" si="650"/>
        <v>-264.08309999999983</v>
      </c>
      <c r="V901" s="1">
        <v>42927</v>
      </c>
      <c r="W901" s="46">
        <v>-264.08309999999983</v>
      </c>
      <c r="X901" s="46">
        <f t="shared" si="628"/>
        <v>43761.101886000106</v>
      </c>
    </row>
    <row r="902" spans="1:24" ht="12.75">
      <c r="A902" s="1">
        <v>42928</v>
      </c>
      <c r="B902" s="69" t="s">
        <v>83</v>
      </c>
      <c r="C902" s="79" t="s">
        <v>42</v>
      </c>
      <c r="D902" s="80">
        <v>2222</v>
      </c>
      <c r="E902" s="85">
        <v>10.5685</v>
      </c>
      <c r="F902" s="82">
        <v>42928</v>
      </c>
      <c r="G902" s="81">
        <v>10.53</v>
      </c>
      <c r="H902" s="81">
        <f t="shared" si="651"/>
        <v>23483.207000000002</v>
      </c>
      <c r="I902" s="81">
        <f t="shared" si="648"/>
        <v>23397.66</v>
      </c>
      <c r="J902" s="83">
        <f aca="true" t="shared" si="652" ref="J902:J909">IF(F902&gt;0,F902-A902,0)</f>
        <v>0</v>
      </c>
      <c r="K902" s="80">
        <f aca="true" t="shared" si="653" ref="K902:K907">H901*J901</f>
        <v>0</v>
      </c>
      <c r="L902" s="84">
        <f t="shared" si="649"/>
        <v>-0.0036429010739462584</v>
      </c>
      <c r="M902" s="53">
        <f t="shared" si="650"/>
        <v>-85.5470000000023</v>
      </c>
      <c r="V902" s="1">
        <v>42928</v>
      </c>
      <c r="W902" s="46">
        <v>-85.5470000000023</v>
      </c>
      <c r="X902" s="46">
        <f t="shared" si="628"/>
        <v>43675.5548860001</v>
      </c>
    </row>
    <row r="903" spans="1:24" ht="12.75">
      <c r="A903" s="1">
        <v>42929</v>
      </c>
      <c r="B903" s="69" t="s">
        <v>57</v>
      </c>
      <c r="C903" s="79" t="s">
        <v>42</v>
      </c>
      <c r="D903" s="80">
        <v>2444</v>
      </c>
      <c r="E903" s="81">
        <v>13.97</v>
      </c>
      <c r="F903" s="82">
        <v>42929</v>
      </c>
      <c r="G903" s="81">
        <v>13.85</v>
      </c>
      <c r="H903" s="81">
        <f t="shared" si="651"/>
        <v>34142.68</v>
      </c>
      <c r="I903" s="81">
        <f aca="true" t="shared" si="654" ref="I903:I908">IF(F903&gt;0,G903*D903,0)</f>
        <v>33849.4</v>
      </c>
      <c r="J903" s="83">
        <f t="shared" si="652"/>
        <v>0</v>
      </c>
      <c r="K903" s="80">
        <f t="shared" si="653"/>
        <v>0</v>
      </c>
      <c r="L903" s="84">
        <f aca="true" t="shared" si="655" ref="L903:L908">IF(F903&gt;0,IF(LEFT(UPPER(C903))="S",(H903-I903)/H903,(I903-H903)/H903),0)</f>
        <v>-0.00858983536148887</v>
      </c>
      <c r="M903" s="53">
        <f aca="true" t="shared" si="656" ref="M903:M908">(H903*L903)</f>
        <v>-293.27999999999884</v>
      </c>
      <c r="V903" s="1">
        <v>42929</v>
      </c>
      <c r="W903" s="46">
        <v>-293.27999999999884</v>
      </c>
      <c r="X903" s="46">
        <f t="shared" si="628"/>
        <v>43382.2748860001</v>
      </c>
    </row>
    <row r="904" spans="1:24" ht="12.75">
      <c r="A904" s="1">
        <v>42930</v>
      </c>
      <c r="B904" s="69" t="s">
        <v>40</v>
      </c>
      <c r="C904" s="79" t="s">
        <v>42</v>
      </c>
      <c r="D904" s="80">
        <v>6666</v>
      </c>
      <c r="E904" s="85">
        <v>4.9598</v>
      </c>
      <c r="F904" s="82">
        <v>42930</v>
      </c>
      <c r="G904" s="81">
        <v>4.97</v>
      </c>
      <c r="H904" s="81">
        <f t="shared" si="651"/>
        <v>33062.0268</v>
      </c>
      <c r="I904" s="81">
        <f t="shared" si="654"/>
        <v>33130.02</v>
      </c>
      <c r="J904" s="83">
        <f t="shared" si="652"/>
        <v>0</v>
      </c>
      <c r="K904" s="80">
        <f t="shared" si="653"/>
        <v>0</v>
      </c>
      <c r="L904" s="84">
        <f t="shared" si="655"/>
        <v>0.0020565345376828852</v>
      </c>
      <c r="M904" s="53">
        <f t="shared" si="656"/>
        <v>67.99319999999716</v>
      </c>
      <c r="V904" s="1">
        <v>42930</v>
      </c>
      <c r="W904" s="46">
        <v>67.99319999999716</v>
      </c>
      <c r="X904" s="46">
        <f t="shared" si="628"/>
        <v>43450.2680860001</v>
      </c>
    </row>
    <row r="905" spans="1:24" ht="12.75">
      <c r="A905" s="1">
        <v>42933</v>
      </c>
      <c r="B905" s="69" t="s">
        <v>111</v>
      </c>
      <c r="C905" s="79" t="s">
        <v>42</v>
      </c>
      <c r="D905" s="80">
        <v>33333</v>
      </c>
      <c r="E905" s="86">
        <v>0.815</v>
      </c>
      <c r="F905" s="82">
        <v>42933</v>
      </c>
      <c r="G905" s="85">
        <v>0.8145</v>
      </c>
      <c r="H905" s="81">
        <f t="shared" si="651"/>
        <v>27166.394999999997</v>
      </c>
      <c r="I905" s="81">
        <f t="shared" si="654"/>
        <v>27149.7285</v>
      </c>
      <c r="J905" s="83">
        <f t="shared" si="652"/>
        <v>0</v>
      </c>
      <c r="K905" s="80">
        <f t="shared" si="653"/>
        <v>0</v>
      </c>
      <c r="L905" s="84">
        <f t="shared" si="655"/>
        <v>-0.00061349693251518</v>
      </c>
      <c r="M905" s="53">
        <f t="shared" si="656"/>
        <v>-16.66649999999572</v>
      </c>
      <c r="V905" s="1">
        <v>42933</v>
      </c>
      <c r="W905" s="46">
        <v>-16.66649999999572</v>
      </c>
      <c r="X905" s="46">
        <f t="shared" si="628"/>
        <v>43433.601586000106</v>
      </c>
    </row>
    <row r="906" spans="1:24" ht="12.75">
      <c r="A906" s="1">
        <v>42934</v>
      </c>
      <c r="B906" s="69" t="s">
        <v>151</v>
      </c>
      <c r="C906" s="79" t="s">
        <v>42</v>
      </c>
      <c r="D906" s="80">
        <v>6222</v>
      </c>
      <c r="E906" s="85">
        <v>3.148</v>
      </c>
      <c r="F906" s="82">
        <v>42934</v>
      </c>
      <c r="G906" s="85">
        <v>3.11</v>
      </c>
      <c r="H906" s="81">
        <f t="shared" si="651"/>
        <v>19586.856</v>
      </c>
      <c r="I906" s="81">
        <f t="shared" si="654"/>
        <v>19350.42</v>
      </c>
      <c r="J906" s="83">
        <f t="shared" si="652"/>
        <v>0</v>
      </c>
      <c r="K906" s="80">
        <f t="shared" si="653"/>
        <v>0</v>
      </c>
      <c r="L906" s="84">
        <f t="shared" si="655"/>
        <v>-0.012071156289707828</v>
      </c>
      <c r="M906" s="53">
        <f t="shared" si="656"/>
        <v>-236.4360000000015</v>
      </c>
      <c r="V906" s="1">
        <v>42934</v>
      </c>
      <c r="W906" s="46">
        <v>-236.4360000000015</v>
      </c>
      <c r="X906" s="46">
        <f t="shared" si="628"/>
        <v>43197.165586000105</v>
      </c>
    </row>
    <row r="907" spans="1:24" ht="12.75">
      <c r="A907" s="1">
        <v>42935</v>
      </c>
      <c r="B907" s="69" t="s">
        <v>131</v>
      </c>
      <c r="C907" s="79" t="s">
        <v>46</v>
      </c>
      <c r="D907" s="80">
        <v>1111</v>
      </c>
      <c r="E907" s="81">
        <v>14.02</v>
      </c>
      <c r="F907" s="82">
        <v>42935</v>
      </c>
      <c r="G907" s="81">
        <v>14.05</v>
      </c>
      <c r="H907" s="81">
        <f t="shared" si="651"/>
        <v>15576.22</v>
      </c>
      <c r="I907" s="81">
        <f t="shared" si="654"/>
        <v>15609.550000000001</v>
      </c>
      <c r="J907" s="83">
        <f t="shared" si="652"/>
        <v>0</v>
      </c>
      <c r="K907" s="80">
        <f t="shared" si="653"/>
        <v>0</v>
      </c>
      <c r="L907" s="84">
        <f t="shared" si="655"/>
        <v>-0.002139800285306817</v>
      </c>
      <c r="M907" s="53">
        <f t="shared" si="656"/>
        <v>-33.330000000001746</v>
      </c>
      <c r="V907" s="1">
        <v>42935</v>
      </c>
      <c r="W907" s="46">
        <v>-33.330000000001746</v>
      </c>
      <c r="X907" s="46">
        <f t="shared" si="628"/>
        <v>43163.8355860001</v>
      </c>
    </row>
    <row r="908" spans="1:24" ht="12.75">
      <c r="A908" s="1">
        <v>42936</v>
      </c>
      <c r="B908" s="69" t="s">
        <v>120</v>
      </c>
      <c r="C908" s="79" t="s">
        <v>42</v>
      </c>
      <c r="D908" s="80">
        <v>1666</v>
      </c>
      <c r="E908" s="90">
        <v>16.90066</v>
      </c>
      <c r="F908" s="82">
        <v>42936</v>
      </c>
      <c r="G908" s="85">
        <v>16.85</v>
      </c>
      <c r="H908" s="81">
        <f t="shared" si="651"/>
        <v>28156.499559999997</v>
      </c>
      <c r="I908" s="81">
        <f t="shared" si="654"/>
        <v>28072.100000000002</v>
      </c>
      <c r="J908" s="83">
        <f t="shared" si="652"/>
        <v>0</v>
      </c>
      <c r="K908" s="80">
        <f aca="true" t="shared" si="657" ref="K908:K913">H907*J907</f>
        <v>0</v>
      </c>
      <c r="L908" s="84">
        <f t="shared" si="655"/>
        <v>-0.0029975160733365816</v>
      </c>
      <c r="M908" s="53">
        <f t="shared" si="656"/>
        <v>-84.39955999999438</v>
      </c>
      <c r="V908" s="1">
        <v>42936</v>
      </c>
      <c r="W908" s="46">
        <v>-84.39955999999438</v>
      </c>
      <c r="X908" s="46">
        <f t="shared" si="628"/>
        <v>43079.43602600011</v>
      </c>
    </row>
    <row r="909" spans="1:24" ht="12.75">
      <c r="A909" s="1">
        <v>42937</v>
      </c>
      <c r="B909" s="69" t="s">
        <v>108</v>
      </c>
      <c r="C909" s="79" t="s">
        <v>42</v>
      </c>
      <c r="D909" s="80">
        <v>444</v>
      </c>
      <c r="E909" s="81">
        <v>85.7</v>
      </c>
      <c r="F909" s="82">
        <v>42937</v>
      </c>
      <c r="G909" s="81">
        <v>85.1</v>
      </c>
      <c r="H909" s="81">
        <f aca="true" t="shared" si="658" ref="H909:H915">E909*D909</f>
        <v>38050.8</v>
      </c>
      <c r="I909" s="81">
        <f aca="true" t="shared" si="659" ref="I909:I915">IF(F909&gt;0,G909*D909,0)</f>
        <v>37784.399999999994</v>
      </c>
      <c r="J909" s="83">
        <f t="shared" si="652"/>
        <v>0</v>
      </c>
      <c r="K909" s="80">
        <f t="shared" si="657"/>
        <v>0</v>
      </c>
      <c r="L909" s="84">
        <f aca="true" t="shared" si="660" ref="L909:L915">IF(F909&gt;0,IF(LEFT(UPPER(C909))="S",(H909-I909)/H909,(I909-H909)/H909),0)</f>
        <v>-0.007001166861143753</v>
      </c>
      <c r="M909" s="53">
        <f aca="true" t="shared" si="661" ref="M909:M915">(H909*L909)</f>
        <v>-266.40000000000873</v>
      </c>
      <c r="V909" s="1">
        <v>42937</v>
      </c>
      <c r="W909" s="46">
        <v>-266.40000000000873</v>
      </c>
      <c r="X909" s="46">
        <f t="shared" si="628"/>
        <v>42813.0360260001</v>
      </c>
    </row>
    <row r="910" spans="1:24" ht="12.75">
      <c r="A910" s="1">
        <v>42940</v>
      </c>
      <c r="B910" s="69" t="s">
        <v>41</v>
      </c>
      <c r="C910" s="79" t="s">
        <v>42</v>
      </c>
      <c r="D910" s="80">
        <v>17555</v>
      </c>
      <c r="E910" s="81">
        <v>0.83</v>
      </c>
      <c r="F910" s="82">
        <v>42940</v>
      </c>
      <c r="G910" s="85">
        <v>0.8435</v>
      </c>
      <c r="H910" s="81">
        <f t="shared" si="658"/>
        <v>14570.65</v>
      </c>
      <c r="I910" s="81">
        <f t="shared" si="659"/>
        <v>14807.6425</v>
      </c>
      <c r="J910" s="83">
        <f aca="true" t="shared" si="662" ref="J910:J918">IF(F910&gt;0,F910-A910,0)</f>
        <v>0</v>
      </c>
      <c r="K910" s="80">
        <f t="shared" si="657"/>
        <v>0</v>
      </c>
      <c r="L910" s="84">
        <f t="shared" si="660"/>
        <v>0.016265060240963875</v>
      </c>
      <c r="M910" s="53">
        <f t="shared" si="661"/>
        <v>236.9925000000003</v>
      </c>
      <c r="V910" s="1">
        <v>42940</v>
      </c>
      <c r="W910" s="46">
        <v>236.9925000000003</v>
      </c>
      <c r="X910" s="46">
        <f t="shared" si="628"/>
        <v>43050.028526000104</v>
      </c>
    </row>
    <row r="911" spans="1:24" ht="12.75">
      <c r="A911" s="1">
        <v>42941</v>
      </c>
      <c r="B911" s="69" t="s">
        <v>152</v>
      </c>
      <c r="C911" s="79" t="s">
        <v>42</v>
      </c>
      <c r="D911" s="80">
        <v>888</v>
      </c>
      <c r="E911" s="85">
        <v>28.6849</v>
      </c>
      <c r="F911" s="82">
        <v>42941</v>
      </c>
      <c r="G911" s="81">
        <v>28.63</v>
      </c>
      <c r="H911" s="81">
        <f t="shared" si="658"/>
        <v>25472.191199999997</v>
      </c>
      <c r="I911" s="81">
        <f t="shared" si="659"/>
        <v>25423.44</v>
      </c>
      <c r="J911" s="83">
        <f t="shared" si="662"/>
        <v>0</v>
      </c>
      <c r="K911" s="80">
        <f t="shared" si="657"/>
        <v>0</v>
      </c>
      <c r="L911" s="84">
        <f t="shared" si="660"/>
        <v>-0.0019138989503187614</v>
      </c>
      <c r="M911" s="53">
        <f t="shared" si="661"/>
        <v>-48.75119999999879</v>
      </c>
      <c r="V911" s="1">
        <v>42941</v>
      </c>
      <c r="W911" s="46">
        <v>-48.75119999999879</v>
      </c>
      <c r="X911" s="46">
        <f t="shared" si="628"/>
        <v>43001.277326000105</v>
      </c>
    </row>
    <row r="912" spans="1:24" ht="12.75">
      <c r="A912" s="1">
        <v>42942</v>
      </c>
      <c r="B912" s="69" t="s">
        <v>108</v>
      </c>
      <c r="C912" s="79" t="s">
        <v>146</v>
      </c>
      <c r="D912" s="80">
        <v>199</v>
      </c>
      <c r="E912" s="81">
        <v>88.25</v>
      </c>
      <c r="F912" s="82">
        <v>42942</v>
      </c>
      <c r="G912" s="81">
        <v>89.75</v>
      </c>
      <c r="H912" s="81">
        <f t="shared" si="658"/>
        <v>17561.75</v>
      </c>
      <c r="I912" s="81">
        <f t="shared" si="659"/>
        <v>17860.25</v>
      </c>
      <c r="J912" s="83">
        <f t="shared" si="662"/>
        <v>0</v>
      </c>
      <c r="K912" s="80">
        <f t="shared" si="657"/>
        <v>0</v>
      </c>
      <c r="L912" s="84">
        <f t="shared" si="660"/>
        <v>-0.0169971671388102</v>
      </c>
      <c r="M912" s="53">
        <f t="shared" si="661"/>
        <v>-298.50000000000006</v>
      </c>
      <c r="V912" s="1">
        <v>42942</v>
      </c>
      <c r="W912" s="46">
        <v>-298.5</v>
      </c>
      <c r="X912" s="46">
        <f t="shared" si="628"/>
        <v>42702.777326000105</v>
      </c>
    </row>
    <row r="913" spans="1:24" ht="12.75">
      <c r="A913" s="1">
        <v>42943</v>
      </c>
      <c r="B913" s="69" t="s">
        <v>105</v>
      </c>
      <c r="C913" s="79" t="s">
        <v>42</v>
      </c>
      <c r="D913" s="80">
        <v>555</v>
      </c>
      <c r="E913" s="80">
        <v>27</v>
      </c>
      <c r="F913" s="82">
        <v>42943</v>
      </c>
      <c r="G913" s="85">
        <v>27.48</v>
      </c>
      <c r="H913" s="81">
        <f t="shared" si="658"/>
        <v>14985</v>
      </c>
      <c r="I913" s="81">
        <f t="shared" si="659"/>
        <v>15251.4</v>
      </c>
      <c r="J913" s="83">
        <f t="shared" si="662"/>
        <v>0</v>
      </c>
      <c r="K913" s="80">
        <f t="shared" si="657"/>
        <v>0</v>
      </c>
      <c r="L913" s="84">
        <f t="shared" si="660"/>
        <v>0.017777777777777753</v>
      </c>
      <c r="M913" s="53">
        <f t="shared" si="661"/>
        <v>266.39999999999964</v>
      </c>
      <c r="V913" s="1">
        <v>42943</v>
      </c>
      <c r="W913" s="46">
        <v>266.39999999999964</v>
      </c>
      <c r="X913" s="46">
        <f t="shared" si="628"/>
        <v>42969.17732600011</v>
      </c>
    </row>
    <row r="914" spans="1:24" ht="12.75">
      <c r="A914" s="1">
        <v>42944</v>
      </c>
      <c r="B914" s="69" t="s">
        <v>103</v>
      </c>
      <c r="C914" s="79" t="s">
        <v>42</v>
      </c>
      <c r="D914" s="80">
        <v>799</v>
      </c>
      <c r="E914" s="81">
        <v>22.64</v>
      </c>
      <c r="F914" s="82">
        <v>42944</v>
      </c>
      <c r="G914" s="85">
        <v>22.656</v>
      </c>
      <c r="H914" s="81">
        <f t="shared" si="658"/>
        <v>18089.36</v>
      </c>
      <c r="I914" s="81">
        <f t="shared" si="659"/>
        <v>18102.144</v>
      </c>
      <c r="J914" s="83">
        <f t="shared" si="662"/>
        <v>0</v>
      </c>
      <c r="K914" s="80">
        <f aca="true" t="shared" si="663" ref="K914:K920">H913*J913</f>
        <v>0</v>
      </c>
      <c r="L914" s="84">
        <f t="shared" si="660"/>
        <v>0.0007067137809187086</v>
      </c>
      <c r="M914" s="53">
        <f t="shared" si="661"/>
        <v>12.78399999999965</v>
      </c>
      <c r="V914" s="1">
        <v>42944</v>
      </c>
      <c r="W914" s="46">
        <v>12.78399999999965</v>
      </c>
      <c r="X914" s="46">
        <f t="shared" si="628"/>
        <v>42981.961326000106</v>
      </c>
    </row>
    <row r="915" spans="1:24" ht="12.75">
      <c r="A915" s="1">
        <v>42947</v>
      </c>
      <c r="B915" s="69" t="s">
        <v>105</v>
      </c>
      <c r="C915" s="79" t="s">
        <v>42</v>
      </c>
      <c r="D915" s="80">
        <v>799</v>
      </c>
      <c r="E915" s="85">
        <v>27.52</v>
      </c>
      <c r="F915" s="82">
        <v>42947</v>
      </c>
      <c r="G915" s="85">
        <v>27.95</v>
      </c>
      <c r="H915" s="81">
        <f t="shared" si="658"/>
        <v>21988.48</v>
      </c>
      <c r="I915" s="81">
        <f t="shared" si="659"/>
        <v>22332.05</v>
      </c>
      <c r="J915" s="83">
        <f t="shared" si="662"/>
        <v>0</v>
      </c>
      <c r="K915" s="80">
        <f t="shared" si="663"/>
        <v>0</v>
      </c>
      <c r="L915" s="84">
        <f t="shared" si="660"/>
        <v>0.015624999999999988</v>
      </c>
      <c r="M915" s="53">
        <f t="shared" si="661"/>
        <v>343.5699999999997</v>
      </c>
      <c r="V915" s="1">
        <v>42947</v>
      </c>
      <c r="W915" s="46">
        <v>343.5699999999997</v>
      </c>
      <c r="X915" s="46">
        <f t="shared" si="628"/>
        <v>43325.531326000106</v>
      </c>
    </row>
    <row r="916" spans="1:24" ht="12.75">
      <c r="A916" s="1">
        <v>42948</v>
      </c>
      <c r="B916" s="69" t="s">
        <v>39</v>
      </c>
      <c r="C916" s="79" t="s">
        <v>42</v>
      </c>
      <c r="D916" s="80">
        <v>8888</v>
      </c>
      <c r="E916" s="85">
        <v>3.486</v>
      </c>
      <c r="F916" s="82">
        <v>42948</v>
      </c>
      <c r="G916" s="85">
        <v>3.456</v>
      </c>
      <c r="H916" s="81">
        <f aca="true" t="shared" si="664" ref="H916:H928">E916*D916</f>
        <v>30983.568000000003</v>
      </c>
      <c r="I916" s="81">
        <f aca="true" t="shared" si="665" ref="I916:I928">IF(F916&gt;0,G916*D916,0)</f>
        <v>30716.928</v>
      </c>
      <c r="J916" s="83">
        <f t="shared" si="662"/>
        <v>0</v>
      </c>
      <c r="K916" s="80">
        <f t="shared" si="663"/>
        <v>0</v>
      </c>
      <c r="L916" s="84">
        <f aca="true" t="shared" si="666" ref="L916:L921">IF(F916&gt;0,IF(LEFT(UPPER(C916))="S",(H916-I916)/H916,(I916-H916)/H916),0)</f>
        <v>-0.008605851979346053</v>
      </c>
      <c r="M916" s="53">
        <f aca="true" t="shared" si="667" ref="M916:M921">(H916*L916)</f>
        <v>-266.64000000000306</v>
      </c>
      <c r="V916" s="1">
        <v>42948</v>
      </c>
      <c r="W916" s="46">
        <v>-266.64000000000306</v>
      </c>
      <c r="X916" s="46">
        <f t="shared" si="628"/>
        <v>43058.8913260001</v>
      </c>
    </row>
    <row r="917" spans="1:24" ht="12.75">
      <c r="A917" s="1">
        <v>42949</v>
      </c>
      <c r="B917" s="69" t="s">
        <v>56</v>
      </c>
      <c r="C917" s="79" t="s">
        <v>42</v>
      </c>
      <c r="D917" s="80">
        <v>1888</v>
      </c>
      <c r="E917" s="85">
        <v>15.55</v>
      </c>
      <c r="F917" s="82">
        <v>42949</v>
      </c>
      <c r="G917" s="85">
        <v>15.83</v>
      </c>
      <c r="H917" s="81">
        <f t="shared" si="664"/>
        <v>29358.4</v>
      </c>
      <c r="I917" s="81">
        <f t="shared" si="665"/>
        <v>29887.04</v>
      </c>
      <c r="J917" s="83">
        <f t="shared" si="662"/>
        <v>0</v>
      </c>
      <c r="K917" s="80">
        <f t="shared" si="663"/>
        <v>0</v>
      </c>
      <c r="L917" s="84">
        <f t="shared" si="666"/>
        <v>0.01800643086816718</v>
      </c>
      <c r="M917" s="53">
        <f t="shared" si="667"/>
        <v>528.6399999999994</v>
      </c>
      <c r="V917" s="1">
        <v>42949</v>
      </c>
      <c r="W917" s="46">
        <v>528.6399999999994</v>
      </c>
      <c r="X917" s="46">
        <f t="shared" si="628"/>
        <v>43587.5313260001</v>
      </c>
    </row>
    <row r="918" spans="1:24" ht="12.75">
      <c r="A918" s="1">
        <v>42950</v>
      </c>
      <c r="B918" s="69" t="s">
        <v>81</v>
      </c>
      <c r="C918" s="79" t="s">
        <v>42</v>
      </c>
      <c r="D918" s="80">
        <v>1555</v>
      </c>
      <c r="E918" s="81">
        <v>17.28</v>
      </c>
      <c r="F918" s="82">
        <v>42950</v>
      </c>
      <c r="G918" s="81">
        <v>17.82</v>
      </c>
      <c r="H918" s="81">
        <f t="shared" si="664"/>
        <v>26870.4</v>
      </c>
      <c r="I918" s="81">
        <f t="shared" si="665"/>
        <v>27710.100000000002</v>
      </c>
      <c r="J918" s="83">
        <f t="shared" si="662"/>
        <v>0</v>
      </c>
      <c r="K918" s="80">
        <f t="shared" si="663"/>
        <v>0</v>
      </c>
      <c r="L918" s="84">
        <f t="shared" si="666"/>
        <v>0.03125000000000003</v>
      </c>
      <c r="M918" s="53">
        <f t="shared" si="667"/>
        <v>839.7000000000008</v>
      </c>
      <c r="V918" s="1">
        <v>42950</v>
      </c>
      <c r="W918" s="46">
        <v>839.7000000000007</v>
      </c>
      <c r="X918" s="46">
        <f t="shared" si="628"/>
        <v>44427.231326000096</v>
      </c>
    </row>
    <row r="919" spans="1:24" ht="12.75">
      <c r="A919" s="1">
        <v>42951</v>
      </c>
      <c r="B919" s="69" t="s">
        <v>49</v>
      </c>
      <c r="C919" s="79" t="s">
        <v>42</v>
      </c>
      <c r="D919" s="80">
        <v>1333</v>
      </c>
      <c r="E919" s="81">
        <v>12.07</v>
      </c>
      <c r="F919" s="82">
        <v>42951</v>
      </c>
      <c r="G919" s="81">
        <v>12.14</v>
      </c>
      <c r="H919" s="81">
        <f t="shared" si="664"/>
        <v>16089.31</v>
      </c>
      <c r="I919" s="81">
        <f t="shared" si="665"/>
        <v>16182.62</v>
      </c>
      <c r="J919" s="83">
        <f aca="true" t="shared" si="668" ref="J919:J925">IF(F919&gt;0,F919-A919,0)</f>
        <v>0</v>
      </c>
      <c r="K919" s="80">
        <f t="shared" si="663"/>
        <v>0</v>
      </c>
      <c r="L919" s="84">
        <f t="shared" si="666"/>
        <v>0.005799502899751532</v>
      </c>
      <c r="M919" s="53">
        <f t="shared" si="667"/>
        <v>93.31000000000131</v>
      </c>
      <c r="V919" s="1">
        <v>42951</v>
      </c>
      <c r="W919" s="46">
        <v>93.31000000000131</v>
      </c>
      <c r="X919" s="46">
        <f t="shared" si="628"/>
        <v>44520.54132600009</v>
      </c>
    </row>
    <row r="920" spans="1:24" ht="12.75">
      <c r="A920" s="1">
        <v>42975</v>
      </c>
      <c r="B920" s="69" t="s">
        <v>153</v>
      </c>
      <c r="C920" s="79" t="s">
        <v>42</v>
      </c>
      <c r="D920" s="80">
        <v>8999</v>
      </c>
      <c r="E920" s="86">
        <v>3.232</v>
      </c>
      <c r="F920" s="82">
        <v>42975</v>
      </c>
      <c r="G920" s="85">
        <v>3.26</v>
      </c>
      <c r="H920" s="81">
        <f t="shared" si="664"/>
        <v>29084.768000000004</v>
      </c>
      <c r="I920" s="81">
        <f t="shared" si="665"/>
        <v>29336.739999999998</v>
      </c>
      <c r="J920" s="83">
        <f t="shared" si="668"/>
        <v>0</v>
      </c>
      <c r="K920" s="80">
        <f t="shared" si="663"/>
        <v>0</v>
      </c>
      <c r="L920" s="84">
        <f t="shared" si="666"/>
        <v>0.008663366336633466</v>
      </c>
      <c r="M920" s="53">
        <f t="shared" si="667"/>
        <v>251.9719999999943</v>
      </c>
      <c r="V920" s="1">
        <v>42975</v>
      </c>
      <c r="W920" s="46">
        <v>251.9719999999943</v>
      </c>
      <c r="X920" s="46">
        <f t="shared" si="628"/>
        <v>44772.51332600009</v>
      </c>
    </row>
    <row r="921" spans="1:24" ht="12.75">
      <c r="A921" s="1">
        <v>42976</v>
      </c>
      <c r="B921" s="69" t="s">
        <v>55</v>
      </c>
      <c r="C921" s="79" t="s">
        <v>42</v>
      </c>
      <c r="D921" s="80">
        <v>9999</v>
      </c>
      <c r="E921" s="86">
        <v>2.856</v>
      </c>
      <c r="F921" s="82">
        <v>42976</v>
      </c>
      <c r="G921" s="85">
        <v>2.826</v>
      </c>
      <c r="H921" s="81">
        <f t="shared" si="664"/>
        <v>28557.144</v>
      </c>
      <c r="I921" s="81">
        <f t="shared" si="665"/>
        <v>28257.174</v>
      </c>
      <c r="J921" s="83">
        <f t="shared" si="668"/>
        <v>0</v>
      </c>
      <c r="K921" s="80">
        <f aca="true" t="shared" si="669" ref="K921:K927">H920*J920</f>
        <v>0</v>
      </c>
      <c r="L921" s="84">
        <f t="shared" si="666"/>
        <v>-0.01050420168067231</v>
      </c>
      <c r="M921" s="53">
        <f t="shared" si="667"/>
        <v>-299.97000000000116</v>
      </c>
      <c r="V921" s="1">
        <v>42976</v>
      </c>
      <c r="W921" s="46">
        <v>-299.97000000000116</v>
      </c>
      <c r="X921" s="46">
        <f t="shared" si="628"/>
        <v>44472.54332600009</v>
      </c>
    </row>
    <row r="922" spans="1:24" ht="12.75">
      <c r="A922" s="1">
        <v>42977</v>
      </c>
      <c r="B922" s="69" t="s">
        <v>96</v>
      </c>
      <c r="C922" s="79" t="s">
        <v>42</v>
      </c>
      <c r="D922" s="80">
        <v>2666</v>
      </c>
      <c r="E922" s="81">
        <v>12.41</v>
      </c>
      <c r="F922" s="82">
        <v>42977</v>
      </c>
      <c r="G922" s="85">
        <v>12.38</v>
      </c>
      <c r="H922" s="81">
        <f t="shared" si="664"/>
        <v>33085.06</v>
      </c>
      <c r="I922" s="81">
        <f t="shared" si="665"/>
        <v>33005.08</v>
      </c>
      <c r="J922" s="83">
        <f t="shared" si="668"/>
        <v>0</v>
      </c>
      <c r="K922" s="80">
        <f t="shared" si="669"/>
        <v>0</v>
      </c>
      <c r="L922" s="84">
        <f aca="true" t="shared" si="670" ref="L922:L928">IF(F922&gt;0,IF(LEFT(UPPER(C922))="S",(H922-I922)/H922,(I922-H922)/H922),0)</f>
        <v>-0.002417405318291577</v>
      </c>
      <c r="M922" s="53">
        <f aca="true" t="shared" si="671" ref="M922:M928">(H922*L922)</f>
        <v>-79.97999999999593</v>
      </c>
      <c r="V922" s="1">
        <v>42977</v>
      </c>
      <c r="W922" s="46">
        <v>-79.97999999999593</v>
      </c>
      <c r="X922" s="46">
        <f t="shared" si="628"/>
        <v>44392.56332600009</v>
      </c>
    </row>
    <row r="923" spans="1:24" ht="12.75">
      <c r="A923" s="1">
        <v>42978</v>
      </c>
      <c r="B923" s="69" t="s">
        <v>114</v>
      </c>
      <c r="C923" s="79" t="s">
        <v>42</v>
      </c>
      <c r="D923" s="80">
        <v>44444</v>
      </c>
      <c r="E923" s="85">
        <v>0.8005</v>
      </c>
      <c r="F923" s="82">
        <v>42978</v>
      </c>
      <c r="G923" s="85">
        <v>0.8045</v>
      </c>
      <c r="H923" s="81">
        <f t="shared" si="664"/>
        <v>35577.422</v>
      </c>
      <c r="I923" s="81">
        <f t="shared" si="665"/>
        <v>35755.198</v>
      </c>
      <c r="J923" s="83">
        <f t="shared" si="668"/>
        <v>0</v>
      </c>
      <c r="K923" s="80">
        <f t="shared" si="669"/>
        <v>0</v>
      </c>
      <c r="L923" s="84">
        <f t="shared" si="670"/>
        <v>0.0049968769519050035</v>
      </c>
      <c r="M923" s="53">
        <f t="shared" si="671"/>
        <v>177.77599999999802</v>
      </c>
      <c r="V923" s="1">
        <v>42978</v>
      </c>
      <c r="W923" s="46">
        <v>177.77599999999802</v>
      </c>
      <c r="X923" s="46">
        <f t="shared" si="628"/>
        <v>44570.33932600009</v>
      </c>
    </row>
    <row r="924" spans="1:24" ht="12.75">
      <c r="A924" s="1">
        <v>42979</v>
      </c>
      <c r="B924" s="69" t="s">
        <v>39</v>
      </c>
      <c r="C924" s="79" t="s">
        <v>42</v>
      </c>
      <c r="D924" s="80">
        <v>7999</v>
      </c>
      <c r="E924" s="85">
        <v>3.098</v>
      </c>
      <c r="F924" s="82">
        <v>42979</v>
      </c>
      <c r="G924" s="85">
        <v>3.07</v>
      </c>
      <c r="H924" s="81">
        <f t="shared" si="664"/>
        <v>24780.902</v>
      </c>
      <c r="I924" s="81">
        <f t="shared" si="665"/>
        <v>24556.93</v>
      </c>
      <c r="J924" s="83">
        <f t="shared" si="668"/>
        <v>0</v>
      </c>
      <c r="K924" s="80">
        <f t="shared" si="669"/>
        <v>0</v>
      </c>
      <c r="L924" s="84">
        <f t="shared" si="670"/>
        <v>-0.00903808908973523</v>
      </c>
      <c r="M924" s="53">
        <f t="shared" si="671"/>
        <v>-223.97199999999793</v>
      </c>
      <c r="V924" s="1">
        <v>42979</v>
      </c>
      <c r="W924" s="46">
        <v>-223.97199999999793</v>
      </c>
      <c r="X924" s="46">
        <f t="shared" si="628"/>
        <v>44346.367326000094</v>
      </c>
    </row>
    <row r="925" spans="1:24" ht="12.75">
      <c r="A925" s="1">
        <v>42982</v>
      </c>
      <c r="B925" s="69" t="s">
        <v>137</v>
      </c>
      <c r="C925" s="79" t="s">
        <v>46</v>
      </c>
      <c r="D925" s="80">
        <v>1999</v>
      </c>
      <c r="E925" s="81">
        <v>14.69</v>
      </c>
      <c r="F925" s="82">
        <v>42982</v>
      </c>
      <c r="G925" s="85">
        <v>14.84</v>
      </c>
      <c r="H925" s="81">
        <f t="shared" si="664"/>
        <v>29365.309999999998</v>
      </c>
      <c r="I925" s="81">
        <f t="shared" si="665"/>
        <v>29665.16</v>
      </c>
      <c r="J925" s="83">
        <f t="shared" si="668"/>
        <v>0</v>
      </c>
      <c r="K925" s="80">
        <f t="shared" si="669"/>
        <v>0</v>
      </c>
      <c r="L925" s="84">
        <f t="shared" si="670"/>
        <v>-0.01021102791014303</v>
      </c>
      <c r="M925" s="53">
        <f t="shared" si="671"/>
        <v>-299.8500000000022</v>
      </c>
      <c r="V925" s="1">
        <v>42982</v>
      </c>
      <c r="W925" s="46">
        <v>-299.8500000000022</v>
      </c>
      <c r="X925" s="46">
        <f t="shared" si="628"/>
        <v>44046.51732600009</v>
      </c>
    </row>
    <row r="926" spans="1:24" ht="12.75">
      <c r="A926" s="1">
        <v>42983</v>
      </c>
      <c r="B926" s="69" t="s">
        <v>49</v>
      </c>
      <c r="C926" s="79" t="s">
        <v>42</v>
      </c>
      <c r="D926" s="80">
        <v>1299</v>
      </c>
      <c r="E926" s="81">
        <v>11.63</v>
      </c>
      <c r="F926" s="82">
        <v>42983</v>
      </c>
      <c r="G926" s="85">
        <v>11.73</v>
      </c>
      <c r="H926" s="81">
        <f t="shared" si="664"/>
        <v>15107.37</v>
      </c>
      <c r="I926" s="81">
        <f t="shared" si="665"/>
        <v>15237.27</v>
      </c>
      <c r="J926" s="83">
        <f aca="true" t="shared" si="672" ref="J926:J931">IF(F926&gt;0,F926-A926,0)</f>
        <v>0</v>
      </c>
      <c r="K926" s="80">
        <f t="shared" si="669"/>
        <v>0</v>
      </c>
      <c r="L926" s="84">
        <f t="shared" si="670"/>
        <v>0.00859845227858983</v>
      </c>
      <c r="M926" s="53">
        <f t="shared" si="671"/>
        <v>129.89999999999964</v>
      </c>
      <c r="V926" s="1">
        <v>42983</v>
      </c>
      <c r="W926" s="46">
        <v>129.89999999999964</v>
      </c>
      <c r="X926" s="46">
        <f t="shared" si="628"/>
        <v>44176.41732600009</v>
      </c>
    </row>
    <row r="927" spans="1:24" ht="12.75">
      <c r="A927" s="1">
        <v>42984</v>
      </c>
      <c r="B927" s="69" t="s">
        <v>126</v>
      </c>
      <c r="C927" s="79" t="s">
        <v>42</v>
      </c>
      <c r="D927" s="80">
        <v>6666</v>
      </c>
      <c r="E927" s="85">
        <v>3.0987</v>
      </c>
      <c r="F927" s="82">
        <v>42984</v>
      </c>
      <c r="G927" s="85">
        <v>3.09</v>
      </c>
      <c r="H927" s="81">
        <f t="shared" si="664"/>
        <v>20655.9342</v>
      </c>
      <c r="I927" s="81">
        <f t="shared" si="665"/>
        <v>20597.94</v>
      </c>
      <c r="J927" s="83">
        <f t="shared" si="672"/>
        <v>0</v>
      </c>
      <c r="K927" s="80">
        <f t="shared" si="669"/>
        <v>0</v>
      </c>
      <c r="L927" s="84">
        <f t="shared" si="670"/>
        <v>-0.002807629005712121</v>
      </c>
      <c r="M927" s="53">
        <f t="shared" si="671"/>
        <v>-57.994200000001</v>
      </c>
      <c r="V927" s="1">
        <v>42984</v>
      </c>
      <c r="W927" s="46">
        <v>-57.994200000001</v>
      </c>
      <c r="X927" s="46">
        <f t="shared" si="628"/>
        <v>44118.42312600009</v>
      </c>
    </row>
    <row r="928" spans="1:24" ht="12.75">
      <c r="A928" s="1">
        <v>42985</v>
      </c>
      <c r="B928" s="69" t="s">
        <v>118</v>
      </c>
      <c r="C928" s="79" t="s">
        <v>42</v>
      </c>
      <c r="D928" s="80">
        <v>244</v>
      </c>
      <c r="E928" s="88">
        <v>93.4</v>
      </c>
      <c r="F928" s="82">
        <v>42985</v>
      </c>
      <c r="G928" s="85">
        <v>92.3</v>
      </c>
      <c r="H928" s="81">
        <f t="shared" si="664"/>
        <v>22789.600000000002</v>
      </c>
      <c r="I928" s="81">
        <f t="shared" si="665"/>
        <v>22521.2</v>
      </c>
      <c r="J928" s="83">
        <f t="shared" si="672"/>
        <v>0</v>
      </c>
      <c r="K928" s="80">
        <f aca="true" t="shared" si="673" ref="K928:K933">H927*J927</f>
        <v>0</v>
      </c>
      <c r="L928" s="84">
        <f t="shared" si="670"/>
        <v>-0.011777301927194924</v>
      </c>
      <c r="M928" s="53">
        <f t="shared" si="671"/>
        <v>-268.40000000000146</v>
      </c>
      <c r="V928" s="1">
        <v>42985</v>
      </c>
      <c r="W928" s="46">
        <v>-268.40000000000146</v>
      </c>
      <c r="X928" s="46">
        <f t="shared" si="628"/>
        <v>43850.02312600009</v>
      </c>
    </row>
    <row r="929" spans="1:24" ht="12.75">
      <c r="A929" s="1">
        <v>42986</v>
      </c>
      <c r="B929" s="69" t="s">
        <v>96</v>
      </c>
      <c r="C929" s="79" t="s">
        <v>42</v>
      </c>
      <c r="D929" s="80">
        <v>1999</v>
      </c>
      <c r="E929" s="81">
        <v>13.57</v>
      </c>
      <c r="F929" s="82">
        <v>42986</v>
      </c>
      <c r="G929" s="81">
        <v>13.56</v>
      </c>
      <c r="H929" s="81">
        <f aca="true" t="shared" si="674" ref="H929:H934">E929*D929</f>
        <v>27126.43</v>
      </c>
      <c r="I929" s="81">
        <f aca="true" t="shared" si="675" ref="I929:I934">IF(F929&gt;0,G929*D929,0)</f>
        <v>27106.440000000002</v>
      </c>
      <c r="J929" s="83">
        <f t="shared" si="672"/>
        <v>0</v>
      </c>
      <c r="K929" s="80">
        <f t="shared" si="673"/>
        <v>0</v>
      </c>
      <c r="L929" s="84">
        <f aca="true" t="shared" si="676" ref="L929:L934">IF(F929&gt;0,IF(LEFT(UPPER(C929))="S",(H929-I929)/H929,(I929-H929)/H929),0)</f>
        <v>-0.0007369196757552675</v>
      </c>
      <c r="M929" s="53">
        <f aca="true" t="shared" si="677" ref="M929:M934">(H929*L929)</f>
        <v>-19.989999999997963</v>
      </c>
      <c r="V929" s="1">
        <v>42986</v>
      </c>
      <c r="W929" s="46">
        <v>-19.989999999997963</v>
      </c>
      <c r="X929" s="46">
        <f t="shared" si="628"/>
        <v>43830.03312600009</v>
      </c>
    </row>
    <row r="930" spans="1:24" ht="12.75">
      <c r="A930" s="1">
        <v>42989</v>
      </c>
      <c r="B930" s="69" t="s">
        <v>140</v>
      </c>
      <c r="C930" s="79" t="s">
        <v>42</v>
      </c>
      <c r="D930" s="80">
        <v>1222</v>
      </c>
      <c r="E930" s="81">
        <v>27.37</v>
      </c>
      <c r="F930" s="82">
        <v>42989</v>
      </c>
      <c r="G930" s="85">
        <v>27.36</v>
      </c>
      <c r="H930" s="81">
        <f t="shared" si="674"/>
        <v>33446.14</v>
      </c>
      <c r="I930" s="81">
        <f t="shared" si="675"/>
        <v>33433.92</v>
      </c>
      <c r="J930" s="83">
        <f t="shared" si="672"/>
        <v>0</v>
      </c>
      <c r="K930" s="80">
        <f t="shared" si="673"/>
        <v>0</v>
      </c>
      <c r="L930" s="84">
        <f t="shared" si="676"/>
        <v>-0.00036536353671907023</v>
      </c>
      <c r="M930" s="53">
        <f t="shared" si="677"/>
        <v>-12.220000000001164</v>
      </c>
      <c r="V930" s="1">
        <v>42989</v>
      </c>
      <c r="W930" s="46">
        <v>-12.220000000001164</v>
      </c>
      <c r="X930" s="46">
        <f t="shared" si="628"/>
        <v>43817.81312600009</v>
      </c>
    </row>
    <row r="931" spans="1:24" ht="12.75">
      <c r="A931" s="1">
        <v>42990</v>
      </c>
      <c r="B931" s="69" t="s">
        <v>56</v>
      </c>
      <c r="C931" s="79" t="s">
        <v>42</v>
      </c>
      <c r="D931" s="80">
        <v>2222</v>
      </c>
      <c r="E931" s="81">
        <v>15.51</v>
      </c>
      <c r="F931" s="82">
        <v>42990</v>
      </c>
      <c r="G931" s="85">
        <v>15.54</v>
      </c>
      <c r="H931" s="81">
        <f t="shared" si="674"/>
        <v>34463.22</v>
      </c>
      <c r="I931" s="81">
        <f t="shared" si="675"/>
        <v>34529.88</v>
      </c>
      <c r="J931" s="83">
        <f t="shared" si="672"/>
        <v>0</v>
      </c>
      <c r="K931" s="80">
        <f t="shared" si="673"/>
        <v>0</v>
      </c>
      <c r="L931" s="84">
        <f t="shared" si="676"/>
        <v>0.0019342359767890584</v>
      </c>
      <c r="M931" s="53">
        <f t="shared" si="677"/>
        <v>66.65999999999622</v>
      </c>
      <c r="V931" s="1">
        <v>42990</v>
      </c>
      <c r="W931" s="46">
        <v>66.65999999999622</v>
      </c>
      <c r="X931" s="46">
        <f t="shared" si="628"/>
        <v>43884.473126000084</v>
      </c>
    </row>
    <row r="932" spans="1:24" ht="12.75">
      <c r="A932" s="1">
        <v>42991</v>
      </c>
      <c r="B932" s="69" t="s">
        <v>39</v>
      </c>
      <c r="C932" s="79" t="s">
        <v>42</v>
      </c>
      <c r="D932" s="80">
        <v>9999</v>
      </c>
      <c r="E932" s="86">
        <v>3.36944</v>
      </c>
      <c r="F932" s="82">
        <v>42991</v>
      </c>
      <c r="G932" s="85">
        <v>3.374</v>
      </c>
      <c r="H932" s="81">
        <f t="shared" si="674"/>
        <v>33691.03056</v>
      </c>
      <c r="I932" s="81">
        <f t="shared" si="675"/>
        <v>33736.626000000004</v>
      </c>
      <c r="J932" s="83">
        <f aca="true" t="shared" si="678" ref="J932:J937">IF(F932&gt;0,F932-A932,0)</f>
        <v>0</v>
      </c>
      <c r="K932" s="80">
        <f t="shared" si="673"/>
        <v>0</v>
      </c>
      <c r="L932" s="84">
        <f t="shared" si="676"/>
        <v>0.0013533406144642611</v>
      </c>
      <c r="M932" s="53">
        <f t="shared" si="677"/>
        <v>45.5954400000046</v>
      </c>
      <c r="V932" s="1">
        <v>42991</v>
      </c>
      <c r="W932" s="46">
        <v>45.5954400000046</v>
      </c>
      <c r="X932" s="46">
        <f t="shared" si="628"/>
        <v>43930.06856600009</v>
      </c>
    </row>
    <row r="933" spans="1:24" ht="12.75">
      <c r="A933" s="1">
        <v>42996</v>
      </c>
      <c r="B933" s="69" t="s">
        <v>102</v>
      </c>
      <c r="C933" s="79" t="s">
        <v>42</v>
      </c>
      <c r="D933" s="86">
        <v>766</v>
      </c>
      <c r="E933" s="85">
        <v>22.75</v>
      </c>
      <c r="F933" s="82">
        <v>42996</v>
      </c>
      <c r="G933" s="85">
        <v>22.88</v>
      </c>
      <c r="H933" s="81">
        <f t="shared" si="674"/>
        <v>17426.5</v>
      </c>
      <c r="I933" s="81">
        <f t="shared" si="675"/>
        <v>17526.079999999998</v>
      </c>
      <c r="J933" s="83">
        <f t="shared" si="678"/>
        <v>0</v>
      </c>
      <c r="K933" s="80">
        <f t="shared" si="673"/>
        <v>0</v>
      </c>
      <c r="L933" s="84">
        <f t="shared" si="676"/>
        <v>0.005714285714285606</v>
      </c>
      <c r="M933" s="53">
        <f t="shared" si="677"/>
        <v>99.57999999999811</v>
      </c>
      <c r="V933" s="1">
        <v>42996</v>
      </c>
      <c r="W933" s="46">
        <v>99.57999999999811</v>
      </c>
      <c r="X933" s="46">
        <f t="shared" si="628"/>
        <v>44029.64856600009</v>
      </c>
    </row>
    <row r="934" spans="1:24" ht="12.75">
      <c r="A934" s="1">
        <v>42997</v>
      </c>
      <c r="B934" s="69" t="s">
        <v>41</v>
      </c>
      <c r="C934" s="79" t="s">
        <v>42</v>
      </c>
      <c r="D934" s="80">
        <v>42222</v>
      </c>
      <c r="E934" s="85">
        <v>0.8094</v>
      </c>
      <c r="F934" s="82">
        <v>42997</v>
      </c>
      <c r="G934" s="85">
        <v>0.8025</v>
      </c>
      <c r="H934" s="81">
        <f t="shared" si="674"/>
        <v>34174.4868</v>
      </c>
      <c r="I934" s="81">
        <f t="shared" si="675"/>
        <v>33883.155</v>
      </c>
      <c r="J934" s="83">
        <f t="shared" si="678"/>
        <v>0</v>
      </c>
      <c r="K934" s="80">
        <f aca="true" t="shared" si="679" ref="K934:K939">H933*J933</f>
        <v>0</v>
      </c>
      <c r="L934" s="84">
        <f t="shared" si="676"/>
        <v>-0.008524833209785023</v>
      </c>
      <c r="M934" s="53">
        <f t="shared" si="677"/>
        <v>-291.33179999999993</v>
      </c>
      <c r="V934" s="1">
        <v>42997</v>
      </c>
      <c r="W934" s="46">
        <v>-291.33179999999993</v>
      </c>
      <c r="X934" s="46">
        <f t="shared" si="628"/>
        <v>43738.31676600009</v>
      </c>
    </row>
    <row r="935" spans="1:24" ht="12.75">
      <c r="A935" s="1">
        <v>42998</v>
      </c>
      <c r="B935" s="69" t="s">
        <v>52</v>
      </c>
      <c r="C935" s="79" t="s">
        <v>42</v>
      </c>
      <c r="D935" s="80">
        <v>12222</v>
      </c>
      <c r="E935" s="81">
        <v>2.91</v>
      </c>
      <c r="F935" s="82">
        <v>42998</v>
      </c>
      <c r="G935" s="85">
        <v>2.902</v>
      </c>
      <c r="H935" s="81">
        <f aca="true" t="shared" si="680" ref="H935:H941">E935*D935</f>
        <v>35566.020000000004</v>
      </c>
      <c r="I935" s="81">
        <f aca="true" t="shared" si="681" ref="I935:I941">IF(F935&gt;0,G935*D935,0)</f>
        <v>35468.244</v>
      </c>
      <c r="J935" s="83">
        <f t="shared" si="678"/>
        <v>0</v>
      </c>
      <c r="K935" s="80">
        <f t="shared" si="679"/>
        <v>0</v>
      </c>
      <c r="L935" s="84">
        <f aca="true" t="shared" si="682" ref="L935:L941">IF(F935&gt;0,IF(LEFT(UPPER(C935))="S",(H935-I935)/H935,(I935-H935)/H935),0)</f>
        <v>-0.002749140893470939</v>
      </c>
      <c r="M935" s="53">
        <f aca="true" t="shared" si="683" ref="M935:M941">(H935*L935)</f>
        <v>-97.7760000000053</v>
      </c>
      <c r="V935" s="1">
        <v>42998</v>
      </c>
      <c r="W935" s="46">
        <v>-97.7760000000053</v>
      </c>
      <c r="X935" s="46">
        <f t="shared" si="628"/>
        <v>43640.540766000086</v>
      </c>
    </row>
    <row r="936" spans="1:24" ht="12.75">
      <c r="A936" s="1">
        <v>42999</v>
      </c>
      <c r="B936" s="69" t="s">
        <v>154</v>
      </c>
      <c r="C936" s="79" t="s">
        <v>42</v>
      </c>
      <c r="D936" s="80">
        <v>966</v>
      </c>
      <c r="E936" s="81">
        <v>23.02</v>
      </c>
      <c r="F936" s="82">
        <v>42999</v>
      </c>
      <c r="G936" s="85">
        <v>22.9271</v>
      </c>
      <c r="H936" s="81">
        <f t="shared" si="680"/>
        <v>22237.32</v>
      </c>
      <c r="I936" s="81">
        <f t="shared" si="681"/>
        <v>22147.5786</v>
      </c>
      <c r="J936" s="83">
        <f t="shared" si="678"/>
        <v>0</v>
      </c>
      <c r="K936" s="80">
        <f t="shared" si="679"/>
        <v>0</v>
      </c>
      <c r="L936" s="84">
        <f t="shared" si="682"/>
        <v>-0.004035621198957382</v>
      </c>
      <c r="M936" s="53">
        <f t="shared" si="683"/>
        <v>-89.74139999999898</v>
      </c>
      <c r="V936" s="1">
        <v>42999</v>
      </c>
      <c r="W936" s="46">
        <v>-89.74139999999898</v>
      </c>
      <c r="X936" s="46">
        <f t="shared" si="628"/>
        <v>43550.79936600009</v>
      </c>
    </row>
    <row r="937" spans="1:24" ht="12.75">
      <c r="A937" s="1">
        <v>43000</v>
      </c>
      <c r="B937" s="69" t="s">
        <v>96</v>
      </c>
      <c r="C937" s="79" t="s">
        <v>42</v>
      </c>
      <c r="D937" s="80">
        <v>2888</v>
      </c>
      <c r="E937" s="81">
        <v>14.58</v>
      </c>
      <c r="F937" s="82">
        <v>43000</v>
      </c>
      <c r="G937" s="85">
        <v>15.05</v>
      </c>
      <c r="H937" s="81">
        <f t="shared" si="680"/>
        <v>42107.04</v>
      </c>
      <c r="I937" s="81">
        <f t="shared" si="681"/>
        <v>43464.4</v>
      </c>
      <c r="J937" s="83">
        <f t="shared" si="678"/>
        <v>0</v>
      </c>
      <c r="K937" s="80">
        <f t="shared" si="679"/>
        <v>0</v>
      </c>
      <c r="L937" s="84">
        <f t="shared" si="682"/>
        <v>0.03223593964334706</v>
      </c>
      <c r="M937" s="53">
        <f t="shared" si="683"/>
        <v>1357.3600000000006</v>
      </c>
      <c r="V937" s="1">
        <v>43000</v>
      </c>
      <c r="W937" s="46">
        <v>1357.3600000000006</v>
      </c>
      <c r="X937" s="46">
        <f t="shared" si="628"/>
        <v>44908.15936600009</v>
      </c>
    </row>
    <row r="938" spans="1:24" ht="12.75">
      <c r="A938" s="1">
        <v>43003</v>
      </c>
      <c r="B938" s="69" t="s">
        <v>61</v>
      </c>
      <c r="C938" s="79" t="s">
        <v>42</v>
      </c>
      <c r="D938" s="80">
        <v>599</v>
      </c>
      <c r="E938" s="81">
        <v>47.57</v>
      </c>
      <c r="F938" s="82">
        <v>43003</v>
      </c>
      <c r="G938" s="85">
        <v>47.53</v>
      </c>
      <c r="H938" s="81">
        <f t="shared" si="680"/>
        <v>28494.43</v>
      </c>
      <c r="I938" s="81">
        <f t="shared" si="681"/>
        <v>28470.47</v>
      </c>
      <c r="J938" s="83">
        <f aca="true" t="shared" si="684" ref="J938:J943">IF(F938&gt;0,F938-A938,0)</f>
        <v>0</v>
      </c>
      <c r="K938" s="80">
        <f t="shared" si="679"/>
        <v>0</v>
      </c>
      <c r="L938" s="84">
        <f t="shared" si="682"/>
        <v>-0.0008408660920748064</v>
      </c>
      <c r="M938" s="53">
        <f t="shared" si="683"/>
        <v>-23.959999999999127</v>
      </c>
      <c r="V938" s="1">
        <v>43003</v>
      </c>
      <c r="W938" s="46">
        <v>-23.959999999999127</v>
      </c>
      <c r="X938" s="46">
        <f t="shared" si="628"/>
        <v>44884.19936600009</v>
      </c>
    </row>
    <row r="939" spans="1:24" ht="12.75">
      <c r="A939" s="1">
        <v>43005</v>
      </c>
      <c r="B939" s="69" t="s">
        <v>39</v>
      </c>
      <c r="C939" s="79" t="s">
        <v>46</v>
      </c>
      <c r="D939" s="80">
        <v>6498</v>
      </c>
      <c r="E939" s="85">
        <v>3.6537</v>
      </c>
      <c r="F939" s="82">
        <v>43005</v>
      </c>
      <c r="G939" s="85">
        <v>3.624</v>
      </c>
      <c r="H939" s="81">
        <f t="shared" si="680"/>
        <v>23741.7426</v>
      </c>
      <c r="I939" s="81">
        <f t="shared" si="681"/>
        <v>23548.752</v>
      </c>
      <c r="J939" s="83">
        <f t="shared" si="684"/>
        <v>0</v>
      </c>
      <c r="K939" s="80">
        <f t="shared" si="679"/>
        <v>0</v>
      </c>
      <c r="L939" s="84">
        <f t="shared" si="682"/>
        <v>0.00812874620247972</v>
      </c>
      <c r="M939" s="53">
        <f t="shared" si="683"/>
        <v>192.990600000001</v>
      </c>
      <c r="V939" s="1">
        <v>43005</v>
      </c>
      <c r="W939" s="46">
        <v>192.990600000001</v>
      </c>
      <c r="X939" s="46">
        <f t="shared" si="628"/>
        <v>45077.18996600009</v>
      </c>
    </row>
    <row r="940" spans="1:24" ht="12.75">
      <c r="A940" s="1">
        <v>43006</v>
      </c>
      <c r="B940" s="69" t="s">
        <v>62</v>
      </c>
      <c r="C940" s="79" t="s">
        <v>42</v>
      </c>
      <c r="D940" s="80">
        <v>48888</v>
      </c>
      <c r="E940" s="86">
        <v>0.809</v>
      </c>
      <c r="F940" s="82">
        <v>43006</v>
      </c>
      <c r="G940" s="85">
        <v>0.8023</v>
      </c>
      <c r="H940" s="81">
        <f t="shared" si="680"/>
        <v>39550.392</v>
      </c>
      <c r="I940" s="81">
        <f t="shared" si="681"/>
        <v>39222.8424</v>
      </c>
      <c r="J940" s="83">
        <f t="shared" si="684"/>
        <v>0</v>
      </c>
      <c r="K940" s="80">
        <f aca="true" t="shared" si="685" ref="K940:K945">H939*J939</f>
        <v>0</v>
      </c>
      <c r="L940" s="84">
        <f t="shared" si="682"/>
        <v>-0.008281829419035809</v>
      </c>
      <c r="M940" s="53">
        <f t="shared" si="683"/>
        <v>-327.5495999999985</v>
      </c>
      <c r="V940" s="1">
        <v>43006</v>
      </c>
      <c r="W940" s="46">
        <v>-327.54959999999846</v>
      </c>
      <c r="X940" s="46">
        <f t="shared" si="628"/>
        <v>44749.640366000094</v>
      </c>
    </row>
    <row r="941" spans="1:24" ht="12.75">
      <c r="A941" s="1">
        <v>43007</v>
      </c>
      <c r="B941" s="69" t="s">
        <v>61</v>
      </c>
      <c r="C941" s="79" t="s">
        <v>42</v>
      </c>
      <c r="D941" s="80">
        <v>444</v>
      </c>
      <c r="E941" s="85">
        <v>47.3409</v>
      </c>
      <c r="F941" s="82">
        <v>43007</v>
      </c>
      <c r="G941" s="81">
        <v>47.29</v>
      </c>
      <c r="H941" s="81">
        <f t="shared" si="680"/>
        <v>21019.3596</v>
      </c>
      <c r="I941" s="81">
        <f t="shared" si="681"/>
        <v>20996.76</v>
      </c>
      <c r="J941" s="83">
        <f t="shared" si="684"/>
        <v>0</v>
      </c>
      <c r="K941" s="80">
        <f t="shared" si="685"/>
        <v>0</v>
      </c>
      <c r="L941" s="84">
        <f t="shared" si="682"/>
        <v>-0.001075180235272314</v>
      </c>
      <c r="M941" s="53">
        <f t="shared" si="683"/>
        <v>-22.599600000001374</v>
      </c>
      <c r="V941" s="1">
        <v>43007</v>
      </c>
      <c r="W941" s="46">
        <v>-22.599600000001374</v>
      </c>
      <c r="X941" s="46">
        <f t="shared" si="628"/>
        <v>44727.04076600009</v>
      </c>
    </row>
    <row r="942" spans="1:24" ht="12.75">
      <c r="A942" s="1">
        <v>43010</v>
      </c>
      <c r="B942" s="69" t="s">
        <v>51</v>
      </c>
      <c r="C942" s="79" t="s">
        <v>42</v>
      </c>
      <c r="D942" s="80">
        <v>1111</v>
      </c>
      <c r="E942" s="81">
        <v>28.63</v>
      </c>
      <c r="F942" s="82">
        <v>43010</v>
      </c>
      <c r="G942" s="81">
        <v>29.1</v>
      </c>
      <c r="H942" s="81">
        <f aca="true" t="shared" si="686" ref="H942:H950">E942*D942</f>
        <v>31807.93</v>
      </c>
      <c r="I942" s="81">
        <f aca="true" t="shared" si="687" ref="I942:I947">IF(F942&gt;0,G942*D942,0)</f>
        <v>32330.100000000002</v>
      </c>
      <c r="J942" s="83">
        <f t="shared" si="684"/>
        <v>0</v>
      </c>
      <c r="K942" s="80">
        <f t="shared" si="685"/>
        <v>0</v>
      </c>
      <c r="L942" s="84">
        <f aca="true" t="shared" si="688" ref="L942:L947">IF(F942&gt;0,IF(LEFT(UPPER(C942))="S",(H942-I942)/H942,(I942-H942)/H942),0)</f>
        <v>0.01641634648969618</v>
      </c>
      <c r="M942" s="53">
        <f aca="true" t="shared" si="689" ref="M942:M947">(H942*L942)</f>
        <v>522.1700000000019</v>
      </c>
      <c r="V942" s="1">
        <v>43010</v>
      </c>
      <c r="W942" s="46">
        <v>522.1700000000019</v>
      </c>
      <c r="X942" s="46">
        <f t="shared" si="628"/>
        <v>45249.21076600009</v>
      </c>
    </row>
    <row r="943" spans="1:24" ht="12.75">
      <c r="A943" s="1">
        <v>43011</v>
      </c>
      <c r="B943" s="69" t="s">
        <v>53</v>
      </c>
      <c r="C943" s="79" t="s">
        <v>42</v>
      </c>
      <c r="D943" s="80">
        <v>7777</v>
      </c>
      <c r="E943" s="85">
        <v>4.59</v>
      </c>
      <c r="F943" s="82">
        <v>43011</v>
      </c>
      <c r="G943" s="85">
        <v>4.584</v>
      </c>
      <c r="H943" s="81">
        <f t="shared" si="686"/>
        <v>35696.43</v>
      </c>
      <c r="I943" s="81">
        <f t="shared" si="687"/>
        <v>35649.768</v>
      </c>
      <c r="J943" s="83">
        <f t="shared" si="684"/>
        <v>0</v>
      </c>
      <c r="K943" s="80">
        <f t="shared" si="685"/>
        <v>0</v>
      </c>
      <c r="L943" s="84">
        <f t="shared" si="688"/>
        <v>-0.0013071895424837693</v>
      </c>
      <c r="M943" s="53">
        <f t="shared" si="689"/>
        <v>-46.6620000000039</v>
      </c>
      <c r="V943" s="1">
        <v>43011</v>
      </c>
      <c r="W943" s="46">
        <v>-46.6620000000039</v>
      </c>
      <c r="X943" s="46">
        <f t="shared" si="628"/>
        <v>45202.54876600009</v>
      </c>
    </row>
    <row r="944" spans="1:24" ht="12.75">
      <c r="A944" s="1">
        <v>43012</v>
      </c>
      <c r="B944" s="69" t="s">
        <v>105</v>
      </c>
      <c r="C944" s="79" t="s">
        <v>42</v>
      </c>
      <c r="D944" s="80">
        <v>722</v>
      </c>
      <c r="E944" s="85">
        <v>33.9492</v>
      </c>
      <c r="F944" s="82">
        <v>43012</v>
      </c>
      <c r="G944" s="85">
        <v>33.8813</v>
      </c>
      <c r="H944" s="81">
        <f t="shared" si="686"/>
        <v>24511.322399999997</v>
      </c>
      <c r="I944" s="81">
        <f t="shared" si="687"/>
        <v>24462.298600000002</v>
      </c>
      <c r="J944" s="83">
        <f aca="true" t="shared" si="690" ref="J944:J949">IF(F944&gt;0,F944-A944,0)</f>
        <v>0</v>
      </c>
      <c r="K944" s="80">
        <f t="shared" si="685"/>
        <v>0</v>
      </c>
      <c r="L944" s="84">
        <f t="shared" si="688"/>
        <v>-0.002000047129239971</v>
      </c>
      <c r="M944" s="53">
        <f t="shared" si="689"/>
        <v>-49.0237999999954</v>
      </c>
      <c r="V944" s="1">
        <v>43012</v>
      </c>
      <c r="W944" s="46">
        <v>-49.02379999999539</v>
      </c>
      <c r="X944" s="46">
        <f t="shared" si="628"/>
        <v>45153.52496600009</v>
      </c>
    </row>
    <row r="945" spans="1:24" ht="12.75">
      <c r="A945" s="1">
        <v>43013</v>
      </c>
      <c r="B945" s="69" t="s">
        <v>155</v>
      </c>
      <c r="C945" s="79" t="s">
        <v>10</v>
      </c>
      <c r="D945" s="80">
        <v>4999</v>
      </c>
      <c r="E945" s="85">
        <v>6.5085</v>
      </c>
      <c r="F945" s="82">
        <v>43013</v>
      </c>
      <c r="G945" s="81">
        <v>6.66</v>
      </c>
      <c r="H945" s="81">
        <f t="shared" si="686"/>
        <v>32535.9915</v>
      </c>
      <c r="I945" s="81">
        <f t="shared" si="687"/>
        <v>33293.340000000004</v>
      </c>
      <c r="J945" s="83">
        <f t="shared" si="690"/>
        <v>0</v>
      </c>
      <c r="K945" s="80">
        <f t="shared" si="685"/>
        <v>0</v>
      </c>
      <c r="L945" s="84">
        <f t="shared" si="688"/>
        <v>0.023277252823231273</v>
      </c>
      <c r="M945" s="53">
        <f t="shared" si="689"/>
        <v>757.3485000000037</v>
      </c>
      <c r="V945" s="1">
        <v>43013</v>
      </c>
      <c r="W945" s="46">
        <v>757.3485000000037</v>
      </c>
      <c r="X945" s="46">
        <f t="shared" si="628"/>
        <v>45910.87346600009</v>
      </c>
    </row>
    <row r="946" spans="1:24" ht="12.75">
      <c r="A946" s="1">
        <v>43014</v>
      </c>
      <c r="B946" s="69" t="s">
        <v>54</v>
      </c>
      <c r="C946" s="79" t="s">
        <v>42</v>
      </c>
      <c r="D946" s="80">
        <v>1111</v>
      </c>
      <c r="E946" s="81">
        <v>27.63</v>
      </c>
      <c r="F946" s="82">
        <v>43014</v>
      </c>
      <c r="G946" s="81">
        <v>27.59</v>
      </c>
      <c r="H946" s="81">
        <f t="shared" si="686"/>
        <v>30696.93</v>
      </c>
      <c r="I946" s="81">
        <f t="shared" si="687"/>
        <v>30652.49</v>
      </c>
      <c r="J946" s="83">
        <f t="shared" si="690"/>
        <v>0</v>
      </c>
      <c r="K946" s="80">
        <f aca="true" t="shared" si="691" ref="K946:K951">H945*J945</f>
        <v>0</v>
      </c>
      <c r="L946" s="84">
        <f t="shared" si="688"/>
        <v>-0.0014477017734346297</v>
      </c>
      <c r="M946" s="53">
        <f t="shared" si="689"/>
        <v>-44.43999999999869</v>
      </c>
      <c r="V946" s="1">
        <v>43014</v>
      </c>
      <c r="W946" s="46">
        <v>-44.43999999999869</v>
      </c>
      <c r="X946" s="46">
        <f t="shared" si="628"/>
        <v>45866.43346600009</v>
      </c>
    </row>
    <row r="947" spans="1:24" ht="12.75">
      <c r="A947" s="1">
        <v>43017</v>
      </c>
      <c r="B947" s="69" t="s">
        <v>52</v>
      </c>
      <c r="C947" s="79" t="s">
        <v>46</v>
      </c>
      <c r="D947" s="80">
        <v>4999</v>
      </c>
      <c r="E947" s="86">
        <v>3.098</v>
      </c>
      <c r="F947" s="82">
        <v>43017</v>
      </c>
      <c r="G947" s="86">
        <v>3.158</v>
      </c>
      <c r="H947" s="81">
        <f t="shared" si="686"/>
        <v>15486.902</v>
      </c>
      <c r="I947" s="81">
        <f t="shared" si="687"/>
        <v>15786.841999999999</v>
      </c>
      <c r="J947" s="83">
        <f t="shared" si="690"/>
        <v>0</v>
      </c>
      <c r="K947" s="80">
        <f t="shared" si="691"/>
        <v>0</v>
      </c>
      <c r="L947" s="84">
        <f t="shared" si="688"/>
        <v>-0.019367333763718443</v>
      </c>
      <c r="M947" s="53">
        <f t="shared" si="689"/>
        <v>-299.9399999999987</v>
      </c>
      <c r="V947" s="1">
        <v>43017</v>
      </c>
      <c r="W947" s="46">
        <v>-299.9399999999987</v>
      </c>
      <c r="X947" s="46">
        <f t="shared" si="628"/>
        <v>45566.49346600009</v>
      </c>
    </row>
    <row r="948" spans="1:24" ht="12.75">
      <c r="A948" s="1">
        <v>43018</v>
      </c>
      <c r="B948" s="69" t="s">
        <v>156</v>
      </c>
      <c r="C948" s="79" t="s">
        <v>42</v>
      </c>
      <c r="D948" s="80">
        <v>4777</v>
      </c>
      <c r="E948" s="85">
        <v>3.06</v>
      </c>
      <c r="F948" s="82">
        <v>43018</v>
      </c>
      <c r="G948" s="85">
        <v>3.044</v>
      </c>
      <c r="H948" s="81">
        <f t="shared" si="686"/>
        <v>14617.62</v>
      </c>
      <c r="I948" s="81">
        <f aca="true" t="shared" si="692" ref="I948:I953">IF(F948&gt;0,G948*D948,0)</f>
        <v>14541.188</v>
      </c>
      <c r="J948" s="83">
        <f t="shared" si="690"/>
        <v>0</v>
      </c>
      <c r="K948" s="80">
        <f t="shared" si="691"/>
        <v>0</v>
      </c>
      <c r="L948" s="84">
        <f aca="true" t="shared" si="693" ref="L948:L953">IF(F948&gt;0,IF(LEFT(UPPER(C948))="S",(H948-I948)/H948,(I948-H948)/H948),0)</f>
        <v>-0.005228758169934688</v>
      </c>
      <c r="M948" s="53">
        <f aca="true" t="shared" si="694" ref="M948:M953">(H948*L948)</f>
        <v>-76.4320000000007</v>
      </c>
      <c r="V948" s="1">
        <v>43018</v>
      </c>
      <c r="W948" s="46">
        <v>-76.4320000000007</v>
      </c>
      <c r="X948" s="46">
        <f t="shared" si="628"/>
        <v>45490.06146600009</v>
      </c>
    </row>
    <row r="949" spans="1:24" ht="12.75">
      <c r="A949" s="1">
        <v>43019</v>
      </c>
      <c r="B949" s="69" t="s">
        <v>111</v>
      </c>
      <c r="C949" s="79" t="s">
        <v>42</v>
      </c>
      <c r="D949" s="80">
        <v>49999</v>
      </c>
      <c r="E949" s="85">
        <v>0.754</v>
      </c>
      <c r="F949" s="82">
        <v>43019</v>
      </c>
      <c r="G949" s="85">
        <v>0.775</v>
      </c>
      <c r="H949" s="81">
        <f t="shared" si="686"/>
        <v>37699.246</v>
      </c>
      <c r="I949" s="81">
        <f t="shared" si="692"/>
        <v>38749.225</v>
      </c>
      <c r="J949" s="83">
        <f t="shared" si="690"/>
        <v>0</v>
      </c>
      <c r="K949" s="80">
        <f t="shared" si="691"/>
        <v>0</v>
      </c>
      <c r="L949" s="84">
        <f t="shared" si="693"/>
        <v>0.027851458885941628</v>
      </c>
      <c r="M949" s="53">
        <f t="shared" si="694"/>
        <v>1049.9789999999994</v>
      </c>
      <c r="V949" s="1">
        <v>43019</v>
      </c>
      <c r="W949" s="46">
        <v>1049.9789999999994</v>
      </c>
      <c r="X949" s="46">
        <f t="shared" si="628"/>
        <v>46540.040466000086</v>
      </c>
    </row>
    <row r="950" spans="1:24" ht="12.75">
      <c r="A950" s="1">
        <v>43020</v>
      </c>
      <c r="B950" s="69" t="s">
        <v>104</v>
      </c>
      <c r="C950" s="79" t="s">
        <v>42</v>
      </c>
      <c r="D950" s="80">
        <v>3666</v>
      </c>
      <c r="E950" s="81">
        <v>6.41</v>
      </c>
      <c r="F950" s="82">
        <v>43020</v>
      </c>
      <c r="G950" s="81">
        <v>6.51</v>
      </c>
      <c r="H950" s="81">
        <f t="shared" si="686"/>
        <v>23499.06</v>
      </c>
      <c r="I950" s="81">
        <f t="shared" si="692"/>
        <v>23865.66</v>
      </c>
      <c r="J950" s="83">
        <f aca="true" t="shared" si="695" ref="J950:J955">IF(F950&gt;0,F950-A950,0)</f>
        <v>0</v>
      </c>
      <c r="K950" s="80">
        <f t="shared" si="691"/>
        <v>0</v>
      </c>
      <c r="L950" s="84">
        <f t="shared" si="693"/>
        <v>0.015600624024960935</v>
      </c>
      <c r="M950" s="53">
        <f t="shared" si="694"/>
        <v>366.59999999999854</v>
      </c>
      <c r="V950" s="1">
        <v>43020</v>
      </c>
      <c r="W950" s="46">
        <v>366.59999999999854</v>
      </c>
      <c r="X950" s="46">
        <f t="shared" si="628"/>
        <v>46906.640466000084</v>
      </c>
    </row>
    <row r="951" spans="1:24" ht="12.75">
      <c r="A951" s="1">
        <v>43021</v>
      </c>
      <c r="B951" s="69" t="s">
        <v>98</v>
      </c>
      <c r="C951" s="79" t="s">
        <v>46</v>
      </c>
      <c r="D951" s="80">
        <v>888</v>
      </c>
      <c r="E951" s="81">
        <v>17.37</v>
      </c>
      <c r="F951" s="82">
        <v>43021</v>
      </c>
      <c r="G951" s="81">
        <v>17.3</v>
      </c>
      <c r="H951" s="81">
        <f aca="true" t="shared" si="696" ref="H951:H956">E951*D951</f>
        <v>15424.560000000001</v>
      </c>
      <c r="I951" s="81">
        <f t="shared" si="692"/>
        <v>15362.400000000001</v>
      </c>
      <c r="J951" s="83">
        <f t="shared" si="695"/>
        <v>0</v>
      </c>
      <c r="K951" s="80">
        <f t="shared" si="691"/>
        <v>0</v>
      </c>
      <c r="L951" s="84">
        <f t="shared" si="693"/>
        <v>0.004029936672423709</v>
      </c>
      <c r="M951" s="53">
        <f t="shared" si="694"/>
        <v>62.159999999999854</v>
      </c>
      <c r="V951" s="1">
        <v>43021</v>
      </c>
      <c r="W951" s="46">
        <v>62.159999999999854</v>
      </c>
      <c r="X951" s="46">
        <f t="shared" si="628"/>
        <v>46968.80046600009</v>
      </c>
    </row>
    <row r="952" spans="1:24" ht="12.75">
      <c r="A952" s="1">
        <v>43024</v>
      </c>
      <c r="B952" s="69" t="s">
        <v>157</v>
      </c>
      <c r="C952" s="79" t="s">
        <v>42</v>
      </c>
      <c r="D952" s="80">
        <v>42222</v>
      </c>
      <c r="E952" s="86">
        <v>0.773</v>
      </c>
      <c r="F952" s="82">
        <v>43024</v>
      </c>
      <c r="G952" s="85">
        <v>0.7656</v>
      </c>
      <c r="H952" s="81">
        <f t="shared" si="696"/>
        <v>32637.606</v>
      </c>
      <c r="I952" s="81">
        <f t="shared" si="692"/>
        <v>32325.1632</v>
      </c>
      <c r="J952" s="83">
        <f t="shared" si="695"/>
        <v>0</v>
      </c>
      <c r="K952" s="80">
        <f aca="true" t="shared" si="697" ref="K952:K957">H951*J951</f>
        <v>0</v>
      </c>
      <c r="L952" s="84">
        <f t="shared" si="693"/>
        <v>-0.00957309184993534</v>
      </c>
      <c r="M952" s="53">
        <f t="shared" si="694"/>
        <v>-312.4428000000007</v>
      </c>
      <c r="V952" s="1">
        <v>43024</v>
      </c>
      <c r="W952" s="46">
        <v>-312.4428000000007</v>
      </c>
      <c r="X952" s="46">
        <f t="shared" si="628"/>
        <v>46656.35766600008</v>
      </c>
    </row>
    <row r="953" spans="1:24" ht="12.75">
      <c r="A953" s="1">
        <v>43025</v>
      </c>
      <c r="B953" s="69" t="s">
        <v>157</v>
      </c>
      <c r="C953" s="79" t="s">
        <v>42</v>
      </c>
      <c r="D953" s="80">
        <v>49999</v>
      </c>
      <c r="E953" s="85">
        <v>0.763</v>
      </c>
      <c r="F953" s="82">
        <v>43025</v>
      </c>
      <c r="G953" s="85">
        <v>0.761</v>
      </c>
      <c r="H953" s="81">
        <f t="shared" si="696"/>
        <v>38149.237</v>
      </c>
      <c r="I953" s="81">
        <f t="shared" si="692"/>
        <v>38049.239</v>
      </c>
      <c r="J953" s="83">
        <f t="shared" si="695"/>
        <v>0</v>
      </c>
      <c r="K953" s="80">
        <f t="shared" si="697"/>
        <v>0</v>
      </c>
      <c r="L953" s="84">
        <f t="shared" si="693"/>
        <v>-0.0026212319790301333</v>
      </c>
      <c r="M953" s="53">
        <f t="shared" si="694"/>
        <v>-99.99799999999959</v>
      </c>
      <c r="V953" s="1">
        <v>43025</v>
      </c>
      <c r="W953" s="46">
        <v>-99.99799999999959</v>
      </c>
      <c r="X953" s="46">
        <f t="shared" si="628"/>
        <v>46556.359666000084</v>
      </c>
    </row>
    <row r="954" spans="1:24" ht="12.75">
      <c r="A954" s="1">
        <v>43026</v>
      </c>
      <c r="B954" s="69" t="s">
        <v>61</v>
      </c>
      <c r="C954" s="79" t="s">
        <v>42</v>
      </c>
      <c r="D954" s="80">
        <v>777</v>
      </c>
      <c r="E954" s="85">
        <v>45.8584</v>
      </c>
      <c r="F954" s="82">
        <v>43026</v>
      </c>
      <c r="G954" s="81">
        <v>45.63</v>
      </c>
      <c r="H954" s="81">
        <f t="shared" si="696"/>
        <v>35631.976800000004</v>
      </c>
      <c r="I954" s="81">
        <f aca="true" t="shared" si="698" ref="I954:I959">IF(F954&gt;0,G954*D954,0)</f>
        <v>35454.51</v>
      </c>
      <c r="J954" s="83">
        <f t="shared" si="695"/>
        <v>0</v>
      </c>
      <c r="K954" s="80">
        <f t="shared" si="697"/>
        <v>0</v>
      </c>
      <c r="L954" s="84">
        <f aca="true" t="shared" si="699" ref="L954:L959">IF(F954&gt;0,IF(LEFT(UPPER(C954))="S",(H954-I954)/H954,(I954-H954)/H954),0)</f>
        <v>-0.004980548819845492</v>
      </c>
      <c r="M954" s="53">
        <f aca="true" t="shared" si="700" ref="M954:M959">(H954*L954)</f>
        <v>-177.46680000000197</v>
      </c>
      <c r="V954" s="1">
        <v>43026</v>
      </c>
      <c r="W954" s="46">
        <v>-177.46680000000197</v>
      </c>
      <c r="X954" s="46">
        <f t="shared" si="628"/>
        <v>46378.89286600008</v>
      </c>
    </row>
    <row r="955" spans="1:24" ht="12.75">
      <c r="A955" s="1">
        <v>43027</v>
      </c>
      <c r="B955" s="69" t="s">
        <v>105</v>
      </c>
      <c r="C955" s="79" t="s">
        <v>42</v>
      </c>
      <c r="D955" s="80">
        <v>767</v>
      </c>
      <c r="E955" s="81">
        <v>32.54</v>
      </c>
      <c r="F955" s="82">
        <v>43027</v>
      </c>
      <c r="G955" s="85">
        <v>32.0026</v>
      </c>
      <c r="H955" s="81">
        <f t="shared" si="696"/>
        <v>24958.18</v>
      </c>
      <c r="I955" s="81">
        <f t="shared" si="698"/>
        <v>24545.9942</v>
      </c>
      <c r="J955" s="83">
        <f t="shared" si="695"/>
        <v>0</v>
      </c>
      <c r="K955" s="80">
        <f t="shared" si="697"/>
        <v>0</v>
      </c>
      <c r="L955" s="84">
        <f t="shared" si="699"/>
        <v>-0.01651505838967422</v>
      </c>
      <c r="M955" s="53">
        <f t="shared" si="700"/>
        <v>-412.1857999999993</v>
      </c>
      <c r="V955" s="1">
        <v>43027</v>
      </c>
      <c r="W955" s="46">
        <v>-412.1857999999993</v>
      </c>
      <c r="X955" s="46">
        <f t="shared" si="628"/>
        <v>45966.70706600008</v>
      </c>
    </row>
    <row r="956" spans="1:24" ht="12.75">
      <c r="A956" s="1">
        <v>43028</v>
      </c>
      <c r="B956" s="69" t="s">
        <v>98</v>
      </c>
      <c r="C956" s="79" t="s">
        <v>42</v>
      </c>
      <c r="D956" s="80">
        <v>899</v>
      </c>
      <c r="E956" s="81">
        <v>16.95</v>
      </c>
      <c r="F956" s="82">
        <v>43028</v>
      </c>
      <c r="G956" s="81">
        <v>17.08</v>
      </c>
      <c r="H956" s="81">
        <f t="shared" si="696"/>
        <v>15238.05</v>
      </c>
      <c r="I956" s="81">
        <f t="shared" si="698"/>
        <v>15354.919999999998</v>
      </c>
      <c r="J956" s="83">
        <f aca="true" t="shared" si="701" ref="J956:J961">IF(F956&gt;0,F956-A956,0)</f>
        <v>0</v>
      </c>
      <c r="K956" s="80">
        <f t="shared" si="697"/>
        <v>0</v>
      </c>
      <c r="L956" s="84">
        <f t="shared" si="699"/>
        <v>0.007669616519173974</v>
      </c>
      <c r="M956" s="53">
        <f t="shared" si="700"/>
        <v>116.86999999999898</v>
      </c>
      <c r="V956" s="1">
        <v>43028</v>
      </c>
      <c r="W956" s="46">
        <v>116.86999999999898</v>
      </c>
      <c r="X956" s="46">
        <f t="shared" si="628"/>
        <v>46083.577066000085</v>
      </c>
    </row>
    <row r="957" spans="1:24" ht="12.75">
      <c r="A957" s="1">
        <v>43031</v>
      </c>
      <c r="B957" s="69" t="s">
        <v>132</v>
      </c>
      <c r="C957" s="79" t="s">
        <v>42</v>
      </c>
      <c r="D957" s="80">
        <v>8888</v>
      </c>
      <c r="E957" s="86">
        <v>4.856</v>
      </c>
      <c r="F957" s="82">
        <v>43031</v>
      </c>
      <c r="G957" s="85">
        <v>4.934</v>
      </c>
      <c r="H957" s="81">
        <f aca="true" t="shared" si="702" ref="H957:H972">E957*D957</f>
        <v>43160.128</v>
      </c>
      <c r="I957" s="81">
        <f t="shared" si="698"/>
        <v>43853.392</v>
      </c>
      <c r="J957" s="83">
        <f t="shared" si="701"/>
        <v>0</v>
      </c>
      <c r="K957" s="80">
        <f t="shared" si="697"/>
        <v>0</v>
      </c>
      <c r="L957" s="84">
        <f t="shared" si="699"/>
        <v>0.016062602965403693</v>
      </c>
      <c r="M957" s="53">
        <f t="shared" si="700"/>
        <v>693.264000000003</v>
      </c>
      <c r="V957" s="1">
        <v>43031</v>
      </c>
      <c r="W957" s="46">
        <v>693.2640000000029</v>
      </c>
      <c r="X957" s="46">
        <f t="shared" si="628"/>
        <v>46776.84106600009</v>
      </c>
    </row>
    <row r="958" spans="1:24" ht="12.75">
      <c r="A958" s="1">
        <v>43032</v>
      </c>
      <c r="B958" s="69" t="s">
        <v>96</v>
      </c>
      <c r="C958" s="79" t="s">
        <v>42</v>
      </c>
      <c r="D958" s="80">
        <v>1799</v>
      </c>
      <c r="E958" s="81">
        <v>14.21</v>
      </c>
      <c r="F958" s="82">
        <v>43032</v>
      </c>
      <c r="G958" s="81">
        <v>14.84</v>
      </c>
      <c r="H958" s="81">
        <f t="shared" si="702"/>
        <v>25563.79</v>
      </c>
      <c r="I958" s="81">
        <f t="shared" si="698"/>
        <v>26697.16</v>
      </c>
      <c r="J958" s="83">
        <f t="shared" si="701"/>
        <v>0</v>
      </c>
      <c r="K958" s="80">
        <f aca="true" t="shared" si="703" ref="K958:K963">H957*J957</f>
        <v>0</v>
      </c>
      <c r="L958" s="84">
        <f t="shared" si="699"/>
        <v>0.04433497536945809</v>
      </c>
      <c r="M958" s="53">
        <f t="shared" si="700"/>
        <v>1133.369999999999</v>
      </c>
      <c r="V958" s="1">
        <v>43032</v>
      </c>
      <c r="W958" s="46">
        <v>1133.369999999999</v>
      </c>
      <c r="X958" s="46">
        <f t="shared" si="628"/>
        <v>47910.21106600009</v>
      </c>
    </row>
    <row r="959" spans="1:24" ht="12.75">
      <c r="A959" s="1">
        <v>43033</v>
      </c>
      <c r="B959" s="69" t="s">
        <v>39</v>
      </c>
      <c r="C959" s="79" t="s">
        <v>106</v>
      </c>
      <c r="D959" s="80">
        <v>3666</v>
      </c>
      <c r="E959" s="86">
        <v>3.548</v>
      </c>
      <c r="F959" s="82">
        <v>43033</v>
      </c>
      <c r="G959" s="86">
        <v>3.466</v>
      </c>
      <c r="H959" s="81">
        <f t="shared" si="702"/>
        <v>13006.968</v>
      </c>
      <c r="I959" s="81">
        <f t="shared" si="698"/>
        <v>12706.356000000002</v>
      </c>
      <c r="J959" s="83">
        <f t="shared" si="701"/>
        <v>0</v>
      </c>
      <c r="K959" s="80">
        <f t="shared" si="703"/>
        <v>0</v>
      </c>
      <c r="L959" s="84">
        <f t="shared" si="699"/>
        <v>0.023111612175873666</v>
      </c>
      <c r="M959" s="53">
        <f t="shared" si="700"/>
        <v>300.61199999999917</v>
      </c>
      <c r="V959" s="1">
        <v>43033</v>
      </c>
      <c r="W959" s="46">
        <v>300.61199999999917</v>
      </c>
      <c r="X959" s="46">
        <f t="shared" si="628"/>
        <v>48210.82306600009</v>
      </c>
    </row>
    <row r="960" spans="1:24" ht="12.75">
      <c r="A960" s="1">
        <v>43045</v>
      </c>
      <c r="B960" s="69" t="s">
        <v>54</v>
      </c>
      <c r="C960" s="79" t="s">
        <v>42</v>
      </c>
      <c r="D960" s="80">
        <v>1222</v>
      </c>
      <c r="E960" s="81">
        <v>27.48</v>
      </c>
      <c r="F960" s="82">
        <v>43045</v>
      </c>
      <c r="G960" s="81">
        <v>27.45</v>
      </c>
      <c r="H960" s="81">
        <f t="shared" si="702"/>
        <v>33580.56</v>
      </c>
      <c r="I960" s="81">
        <f aca="true" t="shared" si="704" ref="I960:I971">IF(F960&gt;0,G960*D960,0)</f>
        <v>33543.9</v>
      </c>
      <c r="J960" s="83">
        <f t="shared" si="701"/>
        <v>0</v>
      </c>
      <c r="K960" s="80">
        <f t="shared" si="703"/>
        <v>0</v>
      </c>
      <c r="L960" s="84">
        <f aca="true" t="shared" si="705" ref="L960:L971">IF(F960&gt;0,IF(LEFT(UPPER(C960))="S",(H960-I960)/H960,(I960-H960)/H960),0)</f>
        <v>-0.0010917030567684464</v>
      </c>
      <c r="M960" s="53">
        <f aca="true" t="shared" si="706" ref="M960:M971">(H960*L960)</f>
        <v>-36.65999999999622</v>
      </c>
      <c r="V960" s="1">
        <v>43045</v>
      </c>
      <c r="W960" s="46">
        <v>-36.65999999999622</v>
      </c>
      <c r="X960" s="46">
        <f t="shared" si="628"/>
        <v>48174.163066000096</v>
      </c>
    </row>
    <row r="961" spans="1:24" ht="12.75">
      <c r="A961" s="1">
        <v>43046</v>
      </c>
      <c r="B961" s="69" t="s">
        <v>158</v>
      </c>
      <c r="C961" s="79" t="s">
        <v>42</v>
      </c>
      <c r="D961" s="80">
        <v>2999</v>
      </c>
      <c r="E961" s="81">
        <v>6.74</v>
      </c>
      <c r="F961" s="82">
        <v>43046</v>
      </c>
      <c r="G961" s="85">
        <v>6.6467</v>
      </c>
      <c r="H961" s="81">
        <f t="shared" si="702"/>
        <v>20213.260000000002</v>
      </c>
      <c r="I961" s="81">
        <f t="shared" si="704"/>
        <v>19933.4533</v>
      </c>
      <c r="J961" s="83">
        <f t="shared" si="701"/>
        <v>0</v>
      </c>
      <c r="K961" s="80">
        <f t="shared" si="703"/>
        <v>0</v>
      </c>
      <c r="L961" s="84">
        <f t="shared" si="705"/>
        <v>-0.013842729970326458</v>
      </c>
      <c r="M961" s="53">
        <f t="shared" si="706"/>
        <v>-279.806700000001</v>
      </c>
      <c r="V961" s="1">
        <v>43046</v>
      </c>
      <c r="W961" s="46">
        <v>-279.806700000001</v>
      </c>
      <c r="X961" s="46">
        <f t="shared" si="628"/>
        <v>47894.356366000095</v>
      </c>
    </row>
    <row r="962" spans="1:24" ht="12.75">
      <c r="A962" s="1">
        <v>43047</v>
      </c>
      <c r="B962" s="69" t="s">
        <v>81</v>
      </c>
      <c r="C962" s="79" t="s">
        <v>42</v>
      </c>
      <c r="D962" s="80">
        <v>1111</v>
      </c>
      <c r="E962" s="81">
        <v>16.24</v>
      </c>
      <c r="F962" s="82">
        <v>43047</v>
      </c>
      <c r="G962" s="81">
        <v>16.35</v>
      </c>
      <c r="H962" s="81">
        <f t="shared" si="702"/>
        <v>18042.64</v>
      </c>
      <c r="I962" s="81">
        <f t="shared" si="704"/>
        <v>18164.850000000002</v>
      </c>
      <c r="J962" s="83">
        <f aca="true" t="shared" si="707" ref="J962:J967">IF(F962&gt;0,F962-A962,0)</f>
        <v>0</v>
      </c>
      <c r="K962" s="80">
        <f t="shared" si="703"/>
        <v>0</v>
      </c>
      <c r="L962" s="84">
        <f t="shared" si="705"/>
        <v>0.006773399014778478</v>
      </c>
      <c r="M962" s="53">
        <f t="shared" si="706"/>
        <v>122.21000000000275</v>
      </c>
      <c r="V962" s="1">
        <v>43047</v>
      </c>
      <c r="W962" s="46">
        <v>122.21000000000276</v>
      </c>
      <c r="X962" s="46">
        <f t="shared" si="628"/>
        <v>48016.5663660001</v>
      </c>
    </row>
    <row r="963" spans="1:24" ht="12.75">
      <c r="A963" s="1">
        <v>43048</v>
      </c>
      <c r="B963" s="69" t="s">
        <v>105</v>
      </c>
      <c r="C963" s="79" t="s">
        <v>42</v>
      </c>
      <c r="D963" s="80">
        <v>477</v>
      </c>
      <c r="E963" s="81">
        <v>28.9</v>
      </c>
      <c r="F963" s="82">
        <v>43048</v>
      </c>
      <c r="G963" s="81">
        <v>29.29</v>
      </c>
      <c r="H963" s="81">
        <f t="shared" si="702"/>
        <v>13785.3</v>
      </c>
      <c r="I963" s="81">
        <f t="shared" si="704"/>
        <v>13971.33</v>
      </c>
      <c r="J963" s="83">
        <f t="shared" si="707"/>
        <v>0</v>
      </c>
      <c r="K963" s="80">
        <f t="shared" si="703"/>
        <v>0</v>
      </c>
      <c r="L963" s="84">
        <f t="shared" si="705"/>
        <v>0.013494809688581364</v>
      </c>
      <c r="M963" s="53">
        <f t="shared" si="706"/>
        <v>186.03000000000065</v>
      </c>
      <c r="V963" s="1">
        <v>43048</v>
      </c>
      <c r="W963" s="46">
        <v>186.03000000000065</v>
      </c>
      <c r="X963" s="46">
        <f t="shared" si="628"/>
        <v>48202.5963660001</v>
      </c>
    </row>
    <row r="964" spans="1:24" ht="12.75">
      <c r="A964" s="1">
        <v>43049</v>
      </c>
      <c r="B964" s="69" t="s">
        <v>149</v>
      </c>
      <c r="C964" s="79" t="s">
        <v>42</v>
      </c>
      <c r="D964" s="80">
        <v>999</v>
      </c>
      <c r="E964" s="81">
        <v>11.31</v>
      </c>
      <c r="F964" s="82">
        <v>43049</v>
      </c>
      <c r="G964" s="81">
        <v>11.07</v>
      </c>
      <c r="H964" s="81">
        <f t="shared" si="702"/>
        <v>11298.69</v>
      </c>
      <c r="I964" s="81">
        <f t="shared" si="704"/>
        <v>11058.93</v>
      </c>
      <c r="J964" s="83">
        <f t="shared" si="707"/>
        <v>0</v>
      </c>
      <c r="K964" s="80">
        <f aca="true" t="shared" si="708" ref="K964:K969">H963*J963</f>
        <v>0</v>
      </c>
      <c r="L964" s="84">
        <f t="shared" si="705"/>
        <v>-0.021220159151193654</v>
      </c>
      <c r="M964" s="53">
        <f t="shared" si="706"/>
        <v>-239.76000000000025</v>
      </c>
      <c r="V964" s="1">
        <v>43049</v>
      </c>
      <c r="W964" s="46">
        <v>-239.76000000000022</v>
      </c>
      <c r="X964" s="46">
        <f t="shared" si="628"/>
        <v>47962.8363660001</v>
      </c>
    </row>
    <row r="965" spans="1:24" ht="12.75">
      <c r="A965" s="1">
        <v>43052</v>
      </c>
      <c r="B965" s="69" t="s">
        <v>149</v>
      </c>
      <c r="C965" s="79" t="s">
        <v>42</v>
      </c>
      <c r="D965" s="80">
        <v>1999</v>
      </c>
      <c r="E965" s="85">
        <v>10.76</v>
      </c>
      <c r="F965" s="82">
        <v>43052</v>
      </c>
      <c r="G965" s="85">
        <v>10.61</v>
      </c>
      <c r="H965" s="81">
        <f t="shared" si="702"/>
        <v>21509.239999999998</v>
      </c>
      <c r="I965" s="81">
        <f t="shared" si="704"/>
        <v>21209.39</v>
      </c>
      <c r="J965" s="83">
        <f t="shared" si="707"/>
        <v>0</v>
      </c>
      <c r="K965" s="80">
        <f t="shared" si="708"/>
        <v>0</v>
      </c>
      <c r="L965" s="84">
        <f t="shared" si="705"/>
        <v>-0.013940520446096588</v>
      </c>
      <c r="M965" s="53">
        <f t="shared" si="706"/>
        <v>-299.84999999999854</v>
      </c>
      <c r="V965" s="1">
        <v>43052</v>
      </c>
      <c r="W965" s="46">
        <v>-299.84999999999854</v>
      </c>
      <c r="X965" s="46">
        <f t="shared" si="628"/>
        <v>47662.9863660001</v>
      </c>
    </row>
    <row r="966" spans="1:24" ht="12.75">
      <c r="A966" s="1">
        <v>43053</v>
      </c>
      <c r="B966" s="69" t="s">
        <v>149</v>
      </c>
      <c r="C966" s="79" t="s">
        <v>42</v>
      </c>
      <c r="D966" s="80">
        <v>1555</v>
      </c>
      <c r="E966" s="81">
        <v>10.38</v>
      </c>
      <c r="F966" s="82">
        <v>43053</v>
      </c>
      <c r="G966" s="85">
        <v>10.1819</v>
      </c>
      <c r="H966" s="81">
        <f t="shared" si="702"/>
        <v>16140.900000000001</v>
      </c>
      <c r="I966" s="81">
        <f t="shared" si="704"/>
        <v>15832.854500000001</v>
      </c>
      <c r="J966" s="83">
        <f t="shared" si="707"/>
        <v>0</v>
      </c>
      <c r="K966" s="80">
        <f t="shared" si="708"/>
        <v>0</v>
      </c>
      <c r="L966" s="84">
        <f t="shared" si="705"/>
        <v>-0.019084778420038546</v>
      </c>
      <c r="M966" s="53">
        <f t="shared" si="706"/>
        <v>-308.0455000000002</v>
      </c>
      <c r="V966" s="1">
        <v>43053</v>
      </c>
      <c r="W966" s="46">
        <v>-308.0455000000002</v>
      </c>
      <c r="X966" s="46">
        <f t="shared" si="628"/>
        <v>47354.9408660001</v>
      </c>
    </row>
    <row r="967" spans="1:24" ht="12.75">
      <c r="A967" s="1">
        <v>43054</v>
      </c>
      <c r="B967" s="69" t="s">
        <v>111</v>
      </c>
      <c r="C967" s="79" t="s">
        <v>42</v>
      </c>
      <c r="D967" s="80">
        <v>22222</v>
      </c>
      <c r="E967" s="85">
        <v>0.6785</v>
      </c>
      <c r="F967" s="82">
        <v>43054</v>
      </c>
      <c r="G967" s="85">
        <v>0.6815</v>
      </c>
      <c r="H967" s="81">
        <f t="shared" si="702"/>
        <v>15077.627</v>
      </c>
      <c r="I967" s="81">
        <f t="shared" si="704"/>
        <v>15144.293</v>
      </c>
      <c r="J967" s="83">
        <f t="shared" si="707"/>
        <v>0</v>
      </c>
      <c r="K967" s="80">
        <f t="shared" si="708"/>
        <v>0</v>
      </c>
      <c r="L967" s="84">
        <f t="shared" si="705"/>
        <v>0.004421518054532007</v>
      </c>
      <c r="M967" s="53">
        <f t="shared" si="706"/>
        <v>66.66599999999926</v>
      </c>
      <c r="V967" s="1">
        <v>43054</v>
      </c>
      <c r="W967" s="46">
        <v>66.66599999999926</v>
      </c>
      <c r="X967" s="46">
        <f t="shared" si="628"/>
        <v>47421.6068660001</v>
      </c>
    </row>
    <row r="968" spans="1:24" ht="12.75">
      <c r="A968" s="1">
        <v>43055</v>
      </c>
      <c r="B968" s="69" t="s">
        <v>102</v>
      </c>
      <c r="C968" s="79" t="s">
        <v>42</v>
      </c>
      <c r="D968" s="80">
        <v>1333</v>
      </c>
      <c r="E968" s="85">
        <v>21.0289</v>
      </c>
      <c r="F968" s="82">
        <v>43055</v>
      </c>
      <c r="G968" s="81">
        <v>21.4</v>
      </c>
      <c r="H968" s="81">
        <f t="shared" si="702"/>
        <v>28031.5237</v>
      </c>
      <c r="I968" s="81">
        <f t="shared" si="704"/>
        <v>28526.199999999997</v>
      </c>
      <c r="J968" s="83">
        <f aca="true" t="shared" si="709" ref="J968:J973">IF(F968&gt;0,F968-A968,0)</f>
        <v>0</v>
      </c>
      <c r="K968" s="80">
        <f t="shared" si="708"/>
        <v>0</v>
      </c>
      <c r="L968" s="84">
        <f t="shared" si="705"/>
        <v>0.01764714274165537</v>
      </c>
      <c r="M968" s="53">
        <f t="shared" si="706"/>
        <v>494.67629999999554</v>
      </c>
      <c r="V968" s="1">
        <v>43055</v>
      </c>
      <c r="W968" s="46">
        <v>494.67629999999554</v>
      </c>
      <c r="X968" s="46">
        <f t="shared" si="628"/>
        <v>47916.283166000096</v>
      </c>
    </row>
    <row r="969" spans="1:24" ht="12.75">
      <c r="A969" s="1">
        <v>43056</v>
      </c>
      <c r="B969" s="69" t="s">
        <v>102</v>
      </c>
      <c r="C969" s="79" t="s">
        <v>42</v>
      </c>
      <c r="D969" s="80">
        <v>1555</v>
      </c>
      <c r="E969" s="85">
        <v>21.4989</v>
      </c>
      <c r="F969" s="82">
        <v>43056</v>
      </c>
      <c r="G969" s="85">
        <v>21.3002</v>
      </c>
      <c r="H969" s="81">
        <f t="shared" si="702"/>
        <v>33430.7895</v>
      </c>
      <c r="I969" s="81">
        <f t="shared" si="704"/>
        <v>33121.811</v>
      </c>
      <c r="J969" s="83">
        <f t="shared" si="709"/>
        <v>0</v>
      </c>
      <c r="K969" s="80">
        <f t="shared" si="708"/>
        <v>0</v>
      </c>
      <c r="L969" s="84">
        <f t="shared" si="705"/>
        <v>-0.009242333328681856</v>
      </c>
      <c r="M969" s="53">
        <f t="shared" si="706"/>
        <v>-308.97849999999744</v>
      </c>
      <c r="V969" s="1">
        <v>43056</v>
      </c>
      <c r="W969" s="46">
        <v>-308.97849999999744</v>
      </c>
      <c r="X969" s="46">
        <f t="shared" si="628"/>
        <v>47607.3046660001</v>
      </c>
    </row>
    <row r="970" spans="1:24" ht="12.75">
      <c r="A970" s="1">
        <v>43059</v>
      </c>
      <c r="B970" s="69" t="s">
        <v>39</v>
      </c>
      <c r="C970" s="79" t="s">
        <v>42</v>
      </c>
      <c r="D970" s="80">
        <v>11111</v>
      </c>
      <c r="E970" s="86">
        <v>3.424</v>
      </c>
      <c r="F970" s="82">
        <v>43059</v>
      </c>
      <c r="G970" s="85">
        <v>3.456</v>
      </c>
      <c r="H970" s="81">
        <f t="shared" si="702"/>
        <v>38044.064</v>
      </c>
      <c r="I970" s="81">
        <f t="shared" si="704"/>
        <v>38399.616</v>
      </c>
      <c r="J970" s="83">
        <f t="shared" si="709"/>
        <v>0</v>
      </c>
      <c r="K970" s="80">
        <f aca="true" t="shared" si="710" ref="K970:K975">H969*J969</f>
        <v>0</v>
      </c>
      <c r="L970" s="84">
        <f t="shared" si="705"/>
        <v>0.009345794392523452</v>
      </c>
      <c r="M970" s="53">
        <f t="shared" si="706"/>
        <v>355.5520000000033</v>
      </c>
      <c r="V970" s="1">
        <v>43059</v>
      </c>
      <c r="W970" s="46">
        <v>355.5520000000033</v>
      </c>
      <c r="X970" s="46">
        <f t="shared" si="628"/>
        <v>47962.8566660001</v>
      </c>
    </row>
    <row r="971" spans="1:24" ht="12.75">
      <c r="A971" s="1">
        <v>43060</v>
      </c>
      <c r="B971" s="69" t="s">
        <v>149</v>
      </c>
      <c r="C971" s="79" t="s">
        <v>42</v>
      </c>
      <c r="D971" s="80">
        <v>2111</v>
      </c>
      <c r="E971" s="81">
        <v>10.19</v>
      </c>
      <c r="F971" s="82">
        <v>43060</v>
      </c>
      <c r="G971" s="81">
        <v>10.06</v>
      </c>
      <c r="H971" s="81">
        <f t="shared" si="702"/>
        <v>21511.09</v>
      </c>
      <c r="I971" s="81">
        <f t="shared" si="704"/>
        <v>21236.66</v>
      </c>
      <c r="J971" s="83">
        <f t="shared" si="709"/>
        <v>0</v>
      </c>
      <c r="K971" s="80">
        <f t="shared" si="710"/>
        <v>0</v>
      </c>
      <c r="L971" s="84">
        <f t="shared" si="705"/>
        <v>-0.01275760549558392</v>
      </c>
      <c r="M971" s="53">
        <f t="shared" si="706"/>
        <v>-274.4300000000003</v>
      </c>
      <c r="V971" s="1">
        <v>43060</v>
      </c>
      <c r="W971" s="46">
        <v>-274.4300000000003</v>
      </c>
      <c r="X971" s="46">
        <f t="shared" si="628"/>
        <v>47688.4266660001</v>
      </c>
    </row>
    <row r="972" spans="1:24" ht="12.75">
      <c r="A972" s="1">
        <v>43061</v>
      </c>
      <c r="B972" s="69" t="s">
        <v>111</v>
      </c>
      <c r="C972" s="79" t="s">
        <v>42</v>
      </c>
      <c r="D972" s="80">
        <v>33333</v>
      </c>
      <c r="E972" s="86">
        <v>0.686</v>
      </c>
      <c r="F972" s="82">
        <v>43061</v>
      </c>
      <c r="G972" s="85">
        <v>0.6915</v>
      </c>
      <c r="H972" s="81">
        <f t="shared" si="702"/>
        <v>22866.438000000002</v>
      </c>
      <c r="I972" s="81">
        <f aca="true" t="shared" si="711" ref="I972:I977">IF(F972&gt;0,G972*D972,0)</f>
        <v>23049.7695</v>
      </c>
      <c r="J972" s="83">
        <f t="shared" si="709"/>
        <v>0</v>
      </c>
      <c r="K972" s="80">
        <f t="shared" si="710"/>
        <v>0</v>
      </c>
      <c r="L972" s="84">
        <f aca="true" t="shared" si="712" ref="L972:L977">IF(F972&gt;0,IF(LEFT(UPPER(C972))="S",(H972-I972)/H972,(I972-H972)/H972),0)</f>
        <v>0.008017492711370113</v>
      </c>
      <c r="M972" s="53">
        <f aca="true" t="shared" si="713" ref="M972:M977">(H972*L972)</f>
        <v>183.3314999999966</v>
      </c>
      <c r="V972" s="1">
        <v>43061</v>
      </c>
      <c r="W972" s="46">
        <v>183.3314999999966</v>
      </c>
      <c r="X972" s="46">
        <f t="shared" si="628"/>
        <v>47871.7581660001</v>
      </c>
    </row>
    <row r="973" spans="1:24" ht="12.75">
      <c r="A973" s="1">
        <v>43062</v>
      </c>
      <c r="B973" s="69" t="s">
        <v>111</v>
      </c>
      <c r="C973" s="79" t="s">
        <v>46</v>
      </c>
      <c r="D973" s="80">
        <v>22222</v>
      </c>
      <c r="E973" s="85">
        <v>0.7245</v>
      </c>
      <c r="F973" s="82">
        <v>43062</v>
      </c>
      <c r="G973" s="85">
        <v>0.7225</v>
      </c>
      <c r="H973" s="81">
        <f aca="true" t="shared" si="714" ref="H973:H978">E973*D973</f>
        <v>16099.839</v>
      </c>
      <c r="I973" s="81">
        <f t="shared" si="711"/>
        <v>16055.395</v>
      </c>
      <c r="J973" s="83">
        <f t="shared" si="709"/>
        <v>0</v>
      </c>
      <c r="K973" s="80">
        <f t="shared" si="710"/>
        <v>0</v>
      </c>
      <c r="L973" s="84">
        <f t="shared" si="712"/>
        <v>0.0027605244996549037</v>
      </c>
      <c r="M973" s="53">
        <f t="shared" si="713"/>
        <v>44.443999999999505</v>
      </c>
      <c r="V973" s="1">
        <v>43062</v>
      </c>
      <c r="W973" s="46">
        <v>44.443999999999505</v>
      </c>
      <c r="X973" s="46">
        <f t="shared" si="628"/>
        <v>47916.202166000105</v>
      </c>
    </row>
    <row r="974" spans="1:24" ht="12.75">
      <c r="A974" s="1">
        <v>43063</v>
      </c>
      <c r="B974" s="69" t="s">
        <v>52</v>
      </c>
      <c r="C974" s="79" t="s">
        <v>46</v>
      </c>
      <c r="D974" s="80">
        <v>6999</v>
      </c>
      <c r="E974" s="85">
        <v>3.264</v>
      </c>
      <c r="F974" s="82">
        <v>43063</v>
      </c>
      <c r="G974" s="85">
        <v>3.202</v>
      </c>
      <c r="H974" s="81">
        <f t="shared" si="714"/>
        <v>22844.735999999997</v>
      </c>
      <c r="I974" s="81">
        <f t="shared" si="711"/>
        <v>22410.798</v>
      </c>
      <c r="J974" s="83">
        <f aca="true" t="shared" si="715" ref="J974:J979">IF(F974&gt;0,F974-A974,0)</f>
        <v>0</v>
      </c>
      <c r="K974" s="80">
        <f t="shared" si="710"/>
        <v>0</v>
      </c>
      <c r="L974" s="84">
        <f t="shared" si="712"/>
        <v>0.018995098039215612</v>
      </c>
      <c r="M974" s="53">
        <f t="shared" si="713"/>
        <v>433.9379999999982</v>
      </c>
      <c r="V974" s="1">
        <v>43063</v>
      </c>
      <c r="W974" s="46">
        <v>433.9379999999983</v>
      </c>
      <c r="X974" s="46">
        <f t="shared" si="628"/>
        <v>48350.1401660001</v>
      </c>
    </row>
    <row r="975" spans="1:24" ht="12.75">
      <c r="A975" s="1">
        <v>43066</v>
      </c>
      <c r="B975" s="69" t="s">
        <v>159</v>
      </c>
      <c r="C975" s="79" t="s">
        <v>10</v>
      </c>
      <c r="D975" s="80">
        <v>5222</v>
      </c>
      <c r="E975" s="86">
        <v>4.041</v>
      </c>
      <c r="F975" s="82">
        <v>43066</v>
      </c>
      <c r="G975" s="86">
        <v>4.04</v>
      </c>
      <c r="H975" s="81">
        <f t="shared" si="714"/>
        <v>21102.102000000003</v>
      </c>
      <c r="I975" s="81">
        <f t="shared" si="711"/>
        <v>21096.88</v>
      </c>
      <c r="J975" s="83">
        <f t="shared" si="715"/>
        <v>0</v>
      </c>
      <c r="K975" s="80">
        <f t="shared" si="710"/>
        <v>0</v>
      </c>
      <c r="L975" s="84">
        <f t="shared" si="712"/>
        <v>-0.00024746349913395217</v>
      </c>
      <c r="M975" s="53">
        <f t="shared" si="713"/>
        <v>-5.222000000001571</v>
      </c>
      <c r="V975" s="1">
        <v>43066</v>
      </c>
      <c r="W975" s="46">
        <v>-5.222000000001572</v>
      </c>
      <c r="X975" s="46">
        <f t="shared" si="628"/>
        <v>48344.9181660001</v>
      </c>
    </row>
    <row r="976" spans="1:24" ht="12.75">
      <c r="A976" s="1">
        <v>43067</v>
      </c>
      <c r="B976" s="69" t="s">
        <v>149</v>
      </c>
      <c r="C976" s="79" t="s">
        <v>42</v>
      </c>
      <c r="D976" s="80">
        <v>1777</v>
      </c>
      <c r="E976" s="81">
        <v>10.15</v>
      </c>
      <c r="F976" s="82">
        <v>43067</v>
      </c>
      <c r="G976" s="81">
        <v>10.17</v>
      </c>
      <c r="H976" s="81">
        <f t="shared" si="714"/>
        <v>18036.55</v>
      </c>
      <c r="I976" s="81">
        <f t="shared" si="711"/>
        <v>18072.09</v>
      </c>
      <c r="J976" s="83">
        <f t="shared" si="715"/>
        <v>0</v>
      </c>
      <c r="K976" s="80">
        <f aca="true" t="shared" si="716" ref="K976:K981">H975*J975</f>
        <v>0</v>
      </c>
      <c r="L976" s="84">
        <f t="shared" si="712"/>
        <v>0.001970443349753743</v>
      </c>
      <c r="M976" s="53">
        <f t="shared" si="713"/>
        <v>35.54000000000087</v>
      </c>
      <c r="V976" s="1">
        <v>43067</v>
      </c>
      <c r="W976" s="46">
        <v>35.54000000000087</v>
      </c>
      <c r="X976" s="46">
        <f t="shared" si="628"/>
        <v>48380.4581660001</v>
      </c>
    </row>
    <row r="977" spans="1:24" ht="12.75">
      <c r="A977" s="1">
        <v>43068</v>
      </c>
      <c r="B977" s="69" t="s">
        <v>55</v>
      </c>
      <c r="C977" s="79" t="s">
        <v>160</v>
      </c>
      <c r="D977" s="80">
        <v>13333</v>
      </c>
      <c r="E977" s="86">
        <v>2.812</v>
      </c>
      <c r="F977" s="82">
        <v>43068</v>
      </c>
      <c r="G977" s="86">
        <v>2.812</v>
      </c>
      <c r="H977" s="81">
        <f t="shared" si="714"/>
        <v>37492.396</v>
      </c>
      <c r="I977" s="81">
        <f t="shared" si="711"/>
        <v>37492.396</v>
      </c>
      <c r="J977" s="83">
        <f t="shared" si="715"/>
        <v>0</v>
      </c>
      <c r="K977" s="80">
        <f t="shared" si="716"/>
        <v>0</v>
      </c>
      <c r="L977" s="84">
        <f t="shared" si="712"/>
        <v>0</v>
      </c>
      <c r="M977" s="53">
        <f t="shared" si="713"/>
        <v>0</v>
      </c>
      <c r="V977" s="1">
        <v>43068</v>
      </c>
      <c r="W977" s="46">
        <v>0</v>
      </c>
      <c r="X977" s="46">
        <f t="shared" si="628"/>
        <v>48380.4581660001</v>
      </c>
    </row>
    <row r="978" spans="1:24" ht="12.75">
      <c r="A978" s="1">
        <v>43069</v>
      </c>
      <c r="B978" s="69" t="s">
        <v>131</v>
      </c>
      <c r="C978" s="79" t="s">
        <v>46</v>
      </c>
      <c r="D978" s="80">
        <v>999</v>
      </c>
      <c r="E978" s="81">
        <v>18.89</v>
      </c>
      <c r="F978" s="82">
        <v>43069</v>
      </c>
      <c r="G978" s="81">
        <v>19.19</v>
      </c>
      <c r="H978" s="81">
        <f t="shared" si="714"/>
        <v>18871.11</v>
      </c>
      <c r="I978" s="81">
        <f aca="true" t="shared" si="717" ref="I978:I986">IF(F978&gt;0,G978*D978,0)</f>
        <v>19170.81</v>
      </c>
      <c r="J978" s="83">
        <f t="shared" si="715"/>
        <v>0</v>
      </c>
      <c r="K978" s="80">
        <f t="shared" si="716"/>
        <v>0</v>
      </c>
      <c r="L978" s="84">
        <f aca="true" t="shared" si="718" ref="L978:L983">IF(F978&gt;0,IF(LEFT(UPPER(C978))="S",(H978-I978)/H978,(I978-H978)/H978),0)</f>
        <v>-0.015881418740074153</v>
      </c>
      <c r="M978" s="53">
        <f aca="true" t="shared" si="719" ref="M978:M983">(H978*L978)</f>
        <v>-299.7000000000007</v>
      </c>
      <c r="V978" s="1">
        <v>43069</v>
      </c>
      <c r="W978" s="46">
        <v>-299.7000000000007</v>
      </c>
      <c r="X978" s="46">
        <f t="shared" si="628"/>
        <v>48080.7581660001</v>
      </c>
    </row>
    <row r="979" spans="1:24" ht="12.75">
      <c r="A979" s="1">
        <v>43070</v>
      </c>
      <c r="B979" s="69" t="s">
        <v>39</v>
      </c>
      <c r="C979" s="79" t="s">
        <v>42</v>
      </c>
      <c r="D979" s="80">
        <v>4444</v>
      </c>
      <c r="E979" s="86">
        <v>3.406</v>
      </c>
      <c r="F979" s="82">
        <v>43070</v>
      </c>
      <c r="G979" s="86">
        <v>3.434</v>
      </c>
      <c r="H979" s="81">
        <f aca="true" t="shared" si="720" ref="H979:H986">E979*D979</f>
        <v>15136.264000000001</v>
      </c>
      <c r="I979" s="81">
        <f t="shared" si="717"/>
        <v>15260.696</v>
      </c>
      <c r="J979" s="83">
        <f t="shared" si="715"/>
        <v>0</v>
      </c>
      <c r="K979" s="80">
        <f t="shared" si="716"/>
        <v>0</v>
      </c>
      <c r="L979" s="84">
        <f t="shared" si="718"/>
        <v>0.00822078684674097</v>
      </c>
      <c r="M979" s="53">
        <f t="shared" si="719"/>
        <v>124.43199999999887</v>
      </c>
      <c r="V979" s="1">
        <v>43070</v>
      </c>
      <c r="W979" s="46">
        <v>124.43199999999888</v>
      </c>
      <c r="X979" s="46">
        <f t="shared" si="628"/>
        <v>48205.1901660001</v>
      </c>
    </row>
    <row r="980" spans="1:24" ht="12.75">
      <c r="A980" s="1">
        <v>43073</v>
      </c>
      <c r="B980" s="69" t="s">
        <v>131</v>
      </c>
      <c r="C980" s="79" t="s">
        <v>42</v>
      </c>
      <c r="D980" s="80">
        <v>1666</v>
      </c>
      <c r="E980" s="81">
        <v>18.8</v>
      </c>
      <c r="F980" s="82">
        <v>43073</v>
      </c>
      <c r="G980" s="81">
        <v>18.87</v>
      </c>
      <c r="H980" s="81">
        <f t="shared" si="720"/>
        <v>31320.800000000003</v>
      </c>
      <c r="I980" s="81">
        <f t="shared" si="717"/>
        <v>31437.420000000002</v>
      </c>
      <c r="J980" s="83">
        <f aca="true" t="shared" si="721" ref="J980:J986">IF(F980&gt;0,F980-A980,0)</f>
        <v>0</v>
      </c>
      <c r="K980" s="80">
        <f t="shared" si="716"/>
        <v>0</v>
      </c>
      <c r="L980" s="84">
        <f t="shared" si="718"/>
        <v>0.003723404255319116</v>
      </c>
      <c r="M980" s="53">
        <f t="shared" si="719"/>
        <v>116.61999999999898</v>
      </c>
      <c r="V980" s="1">
        <v>43073</v>
      </c>
      <c r="W980" s="46">
        <v>116.61999999999898</v>
      </c>
      <c r="X980" s="46">
        <f t="shared" si="628"/>
        <v>48321.8101660001</v>
      </c>
    </row>
    <row r="981" spans="1:24" ht="12.75">
      <c r="A981" s="1">
        <v>43074</v>
      </c>
      <c r="B981" s="69" t="s">
        <v>149</v>
      </c>
      <c r="C981" s="79" t="s">
        <v>42</v>
      </c>
      <c r="D981" s="80">
        <v>1555</v>
      </c>
      <c r="E981" s="81">
        <v>9.83</v>
      </c>
      <c r="F981" s="82">
        <v>43074</v>
      </c>
      <c r="G981" s="81">
        <v>9.84</v>
      </c>
      <c r="H981" s="81">
        <f t="shared" si="720"/>
        <v>15285.65</v>
      </c>
      <c r="I981" s="81">
        <f t="shared" si="717"/>
        <v>15301.199999999999</v>
      </c>
      <c r="J981" s="83">
        <f t="shared" si="721"/>
        <v>0</v>
      </c>
      <c r="K981" s="80">
        <f t="shared" si="716"/>
        <v>0</v>
      </c>
      <c r="L981" s="84">
        <f t="shared" si="718"/>
        <v>0.0010172939979653645</v>
      </c>
      <c r="M981" s="53">
        <f t="shared" si="719"/>
        <v>15.549999999999272</v>
      </c>
      <c r="V981" s="1">
        <v>43074</v>
      </c>
      <c r="W981" s="46">
        <v>15.549999999999272</v>
      </c>
      <c r="X981" s="46">
        <f t="shared" si="628"/>
        <v>48337.3601660001</v>
      </c>
    </row>
    <row r="982" spans="1:24" ht="12.75">
      <c r="A982" s="1">
        <v>43075</v>
      </c>
      <c r="B982" s="69" t="s">
        <v>149</v>
      </c>
      <c r="C982" s="79" t="s">
        <v>42</v>
      </c>
      <c r="D982" s="80">
        <v>2999</v>
      </c>
      <c r="E982" s="81">
        <v>9.8</v>
      </c>
      <c r="F982" s="82">
        <v>43075</v>
      </c>
      <c r="G982" s="81">
        <v>9.93</v>
      </c>
      <c r="H982" s="81">
        <f t="shared" si="720"/>
        <v>29390.2</v>
      </c>
      <c r="I982" s="81">
        <f t="shared" si="717"/>
        <v>29780.07</v>
      </c>
      <c r="J982" s="83">
        <f t="shared" si="721"/>
        <v>0</v>
      </c>
      <c r="K982" s="80">
        <f aca="true" t="shared" si="722" ref="K982:K987">H981*J981</f>
        <v>0</v>
      </c>
      <c r="L982" s="84">
        <f t="shared" si="718"/>
        <v>0.013265306122448944</v>
      </c>
      <c r="M982" s="53">
        <f t="shared" si="719"/>
        <v>389.869999999999</v>
      </c>
      <c r="V982" s="1">
        <v>43075</v>
      </c>
      <c r="W982" s="46">
        <v>389.869999999999</v>
      </c>
      <c r="X982" s="46">
        <f t="shared" si="628"/>
        <v>48727.230166000096</v>
      </c>
    </row>
    <row r="983" spans="1:24" ht="12.75">
      <c r="A983" s="1">
        <v>43076</v>
      </c>
      <c r="B983" s="69" t="s">
        <v>149</v>
      </c>
      <c r="C983" s="79" t="s">
        <v>42</v>
      </c>
      <c r="D983" s="80">
        <v>3888</v>
      </c>
      <c r="E983" s="81">
        <v>9.98</v>
      </c>
      <c r="F983" s="82">
        <v>43076</v>
      </c>
      <c r="G983" s="85">
        <v>9.8832</v>
      </c>
      <c r="H983" s="81">
        <f t="shared" si="720"/>
        <v>38802.240000000005</v>
      </c>
      <c r="I983" s="81">
        <f t="shared" si="717"/>
        <v>38425.8816</v>
      </c>
      <c r="J983" s="83">
        <f t="shared" si="721"/>
        <v>0</v>
      </c>
      <c r="K983" s="80">
        <f t="shared" si="722"/>
        <v>0</v>
      </c>
      <c r="L983" s="84">
        <f t="shared" si="718"/>
        <v>-0.009699398797595309</v>
      </c>
      <c r="M983" s="53">
        <f t="shared" si="719"/>
        <v>-376.3584000000047</v>
      </c>
      <c r="V983" s="1">
        <v>43076</v>
      </c>
      <c r="W983" s="46">
        <v>-376.3584000000046</v>
      </c>
      <c r="X983" s="46">
        <f t="shared" si="628"/>
        <v>48350.87176600009</v>
      </c>
    </row>
    <row r="984" spans="1:24" ht="12.75">
      <c r="A984" s="1">
        <v>43080</v>
      </c>
      <c r="B984" s="69" t="s">
        <v>41</v>
      </c>
      <c r="C984" s="79" t="s">
        <v>42</v>
      </c>
      <c r="D984" s="80">
        <v>35555</v>
      </c>
      <c r="E984" s="85">
        <v>0.7585</v>
      </c>
      <c r="F984" s="82">
        <v>43080</v>
      </c>
      <c r="G984" s="81">
        <v>0.76</v>
      </c>
      <c r="H984" s="81">
        <f t="shared" si="720"/>
        <v>26968.4675</v>
      </c>
      <c r="I984" s="81">
        <f t="shared" si="717"/>
        <v>27021.8</v>
      </c>
      <c r="J984" s="83">
        <f t="shared" si="721"/>
        <v>0</v>
      </c>
      <c r="K984" s="80">
        <f t="shared" si="722"/>
        <v>0</v>
      </c>
      <c r="L984" s="84">
        <f aca="true" t="shared" si="723" ref="L984:L989">IF(F984&gt;0,IF(LEFT(UPPER(C984))="S",(H984-I984)/H984,(I984-H984)/H984),0)</f>
        <v>0.001977587343441018</v>
      </c>
      <c r="M984" s="53">
        <f aca="true" t="shared" si="724" ref="M984:M989">(H984*L984)</f>
        <v>53.33250000000043</v>
      </c>
      <c r="V984" s="1">
        <v>43080</v>
      </c>
      <c r="W984" s="46">
        <v>53.33250000000044</v>
      </c>
      <c r="X984" s="46">
        <f t="shared" si="628"/>
        <v>48404.20426600009</v>
      </c>
    </row>
    <row r="985" spans="1:24" ht="12.75">
      <c r="A985" s="1">
        <v>43081</v>
      </c>
      <c r="B985" s="69" t="s">
        <v>39</v>
      </c>
      <c r="C985" s="79" t="s">
        <v>42</v>
      </c>
      <c r="D985" s="80">
        <v>6666</v>
      </c>
      <c r="E985" s="86">
        <v>3.484</v>
      </c>
      <c r="F985" s="82">
        <v>43081</v>
      </c>
      <c r="G985" s="86">
        <v>3.492</v>
      </c>
      <c r="H985" s="81">
        <f t="shared" si="720"/>
        <v>23224.344</v>
      </c>
      <c r="I985" s="81">
        <f t="shared" si="717"/>
        <v>23277.672</v>
      </c>
      <c r="J985" s="83">
        <f t="shared" si="721"/>
        <v>0</v>
      </c>
      <c r="K985" s="80">
        <f t="shared" si="722"/>
        <v>0</v>
      </c>
      <c r="L985" s="84">
        <f t="shared" si="723"/>
        <v>0.0022962112514350328</v>
      </c>
      <c r="M985" s="53">
        <f t="shared" si="724"/>
        <v>53.327999999997694</v>
      </c>
      <c r="V985" s="1">
        <v>43081</v>
      </c>
      <c r="W985" s="46">
        <v>53.3279999999977</v>
      </c>
      <c r="X985" s="46">
        <f t="shared" si="628"/>
        <v>48457.53226600008</v>
      </c>
    </row>
    <row r="986" spans="1:24" ht="12.75">
      <c r="A986" s="1">
        <v>43082</v>
      </c>
      <c r="B986" s="69" t="s">
        <v>149</v>
      </c>
      <c r="C986" s="79" t="s">
        <v>42</v>
      </c>
      <c r="D986" s="80">
        <v>2666</v>
      </c>
      <c r="E986" s="85">
        <v>10.13</v>
      </c>
      <c r="F986" s="82">
        <v>43082</v>
      </c>
      <c r="G986" s="85">
        <v>10.0173</v>
      </c>
      <c r="H986" s="81">
        <f t="shared" si="720"/>
        <v>27006.58</v>
      </c>
      <c r="I986" s="81">
        <f t="shared" si="717"/>
        <v>26706.1218</v>
      </c>
      <c r="J986" s="83">
        <f t="shared" si="721"/>
        <v>0</v>
      </c>
      <c r="K986" s="80">
        <f t="shared" si="722"/>
        <v>0</v>
      </c>
      <c r="L986" s="84">
        <f t="shared" si="723"/>
        <v>-0.011125370187561733</v>
      </c>
      <c r="M986" s="53">
        <f t="shared" si="724"/>
        <v>-300.45820000000094</v>
      </c>
      <c r="V986" s="1">
        <v>43082</v>
      </c>
      <c r="W986" s="46">
        <v>-300.45820000000094</v>
      </c>
      <c r="X986" s="46">
        <f t="shared" si="628"/>
        <v>48157.07406600008</v>
      </c>
    </row>
    <row r="987" spans="1:24" ht="12.75">
      <c r="A987" s="1">
        <v>43083</v>
      </c>
      <c r="B987" s="69" t="s">
        <v>105</v>
      </c>
      <c r="C987" s="79" t="s">
        <v>42</v>
      </c>
      <c r="D987" s="80">
        <v>533</v>
      </c>
      <c r="E987" s="81">
        <v>31.08</v>
      </c>
      <c r="F987" s="82">
        <v>43083</v>
      </c>
      <c r="G987" s="81">
        <v>30.9</v>
      </c>
      <c r="H987" s="81">
        <f aca="true" t="shared" si="725" ref="H987:H1011">E987*D987</f>
        <v>16565.64</v>
      </c>
      <c r="I987" s="81">
        <f aca="true" t="shared" si="726" ref="I987:I992">IF(F987&gt;0,G987*D987,0)</f>
        <v>16469.7</v>
      </c>
      <c r="J987" s="83">
        <f aca="true" t="shared" si="727" ref="J987:J992">IF(F987&gt;0,F987-A987,0)</f>
        <v>0</v>
      </c>
      <c r="K987" s="80">
        <f t="shared" si="722"/>
        <v>0</v>
      </c>
      <c r="L987" s="84">
        <f t="shared" si="723"/>
        <v>-0.005791505791505712</v>
      </c>
      <c r="M987" s="53">
        <f t="shared" si="724"/>
        <v>-95.93999999999869</v>
      </c>
      <c r="V987" s="1">
        <v>43083</v>
      </c>
      <c r="W987" s="46">
        <v>-95.93999999999869</v>
      </c>
      <c r="X987" s="46">
        <f t="shared" si="628"/>
        <v>48061.134066000086</v>
      </c>
    </row>
    <row r="988" spans="1:24" ht="12.75">
      <c r="A988" s="1">
        <v>43084</v>
      </c>
      <c r="B988" s="69" t="s">
        <v>102</v>
      </c>
      <c r="C988" s="79" t="s">
        <v>42</v>
      </c>
      <c r="D988" s="80">
        <v>666</v>
      </c>
      <c r="E988" s="85">
        <v>20.6215</v>
      </c>
      <c r="F988" s="82">
        <v>43084</v>
      </c>
      <c r="G988" s="81">
        <v>21.15</v>
      </c>
      <c r="H988" s="81">
        <f t="shared" si="725"/>
        <v>13733.919</v>
      </c>
      <c r="I988" s="81">
        <f t="shared" si="726"/>
        <v>14085.9</v>
      </c>
      <c r="J988" s="83">
        <f t="shared" si="727"/>
        <v>0</v>
      </c>
      <c r="K988" s="80">
        <f aca="true" t="shared" si="728" ref="K988:K993">H987*J987</f>
        <v>0</v>
      </c>
      <c r="L988" s="84">
        <f t="shared" si="723"/>
        <v>0.025628591518560707</v>
      </c>
      <c r="M988" s="53">
        <f t="shared" si="724"/>
        <v>351.98099999999977</v>
      </c>
      <c r="V988" s="1">
        <v>43084</v>
      </c>
      <c r="W988" s="46">
        <v>351.98099999999977</v>
      </c>
      <c r="X988" s="46">
        <f t="shared" si="628"/>
        <v>48413.115066000086</v>
      </c>
    </row>
    <row r="989" spans="1:24" ht="12.75">
      <c r="A989" s="1">
        <v>43087</v>
      </c>
      <c r="B989" s="69" t="s">
        <v>120</v>
      </c>
      <c r="C989" s="79" t="s">
        <v>42</v>
      </c>
      <c r="D989" s="80">
        <v>1666</v>
      </c>
      <c r="E989" s="81">
        <v>16.17</v>
      </c>
      <c r="F989" s="82">
        <v>43087</v>
      </c>
      <c r="G989" s="85">
        <v>16.43</v>
      </c>
      <c r="H989" s="81">
        <f t="shared" si="725"/>
        <v>26939.22</v>
      </c>
      <c r="I989" s="81">
        <f t="shared" si="726"/>
        <v>27372.38</v>
      </c>
      <c r="J989" s="83">
        <f t="shared" si="727"/>
        <v>0</v>
      </c>
      <c r="K989" s="80">
        <f t="shared" si="728"/>
        <v>0</v>
      </c>
      <c r="L989" s="84">
        <f t="shared" si="723"/>
        <v>0.016079158936301786</v>
      </c>
      <c r="M989" s="53">
        <f t="shared" si="724"/>
        <v>433.1599999999998</v>
      </c>
      <c r="V989" s="1">
        <v>43087</v>
      </c>
      <c r="W989" s="46">
        <v>433.15999999999985</v>
      </c>
      <c r="X989" s="46">
        <f t="shared" si="628"/>
        <v>48846.27506600009</v>
      </c>
    </row>
    <row r="990" spans="1:24" ht="12.75">
      <c r="A990" s="1">
        <v>43088</v>
      </c>
      <c r="B990" s="69" t="s">
        <v>102</v>
      </c>
      <c r="C990" s="79" t="s">
        <v>42</v>
      </c>
      <c r="D990" s="80">
        <v>1555</v>
      </c>
      <c r="E990" s="81">
        <v>21.7</v>
      </c>
      <c r="F990" s="82">
        <v>43088</v>
      </c>
      <c r="G990" s="86">
        <v>21.557</v>
      </c>
      <c r="H990" s="81">
        <f t="shared" si="725"/>
        <v>33743.5</v>
      </c>
      <c r="I990" s="81">
        <f t="shared" si="726"/>
        <v>33521.134999999995</v>
      </c>
      <c r="J990" s="83">
        <f t="shared" si="727"/>
        <v>0</v>
      </c>
      <c r="K990" s="80">
        <f t="shared" si="728"/>
        <v>0</v>
      </c>
      <c r="L990" s="84">
        <f aca="true" t="shared" si="729" ref="L990:L997">IF(F990&gt;0,IF(LEFT(UPPER(C990))="S",(H990-I990)/H990,(I990-H990)/H990),0)</f>
        <v>-0.006589861751152229</v>
      </c>
      <c r="M990" s="53">
        <f aca="true" t="shared" si="730" ref="M990:M1002">(H990*L990)</f>
        <v>-222.36500000000524</v>
      </c>
      <c r="V990" s="1">
        <v>43088</v>
      </c>
      <c r="W990" s="46">
        <v>-222.36500000000524</v>
      </c>
      <c r="X990" s="46">
        <f t="shared" si="628"/>
        <v>48623.910066000084</v>
      </c>
    </row>
    <row r="991" spans="1:24" ht="12.75">
      <c r="A991" s="1">
        <v>43089</v>
      </c>
      <c r="B991" s="69" t="s">
        <v>94</v>
      </c>
      <c r="C991" s="79" t="s">
        <v>42</v>
      </c>
      <c r="D991" s="80">
        <v>2444</v>
      </c>
      <c r="E991" s="81">
        <v>15.48</v>
      </c>
      <c r="F991" s="82">
        <v>43089</v>
      </c>
      <c r="G991" s="85">
        <v>15.41</v>
      </c>
      <c r="H991" s="81">
        <f t="shared" si="725"/>
        <v>37833.12</v>
      </c>
      <c r="I991" s="81">
        <f t="shared" si="726"/>
        <v>37662.04</v>
      </c>
      <c r="J991" s="83">
        <f t="shared" si="727"/>
        <v>0</v>
      </c>
      <c r="K991" s="80">
        <f t="shared" si="728"/>
        <v>0</v>
      </c>
      <c r="L991" s="84">
        <f t="shared" si="729"/>
        <v>-0.004521963824289451</v>
      </c>
      <c r="M991" s="53">
        <f t="shared" si="730"/>
        <v>-171.08000000000175</v>
      </c>
      <c r="V991" s="1">
        <v>43089</v>
      </c>
      <c r="W991" s="46">
        <v>-171.08000000000175</v>
      </c>
      <c r="X991" s="46">
        <f t="shared" si="628"/>
        <v>48452.83006600008</v>
      </c>
    </row>
    <row r="992" spans="1:24" ht="12.75">
      <c r="A992" s="1">
        <v>43090</v>
      </c>
      <c r="B992" s="69" t="s">
        <v>120</v>
      </c>
      <c r="C992" s="79" t="s">
        <v>42</v>
      </c>
      <c r="D992" s="80">
        <v>1666</v>
      </c>
      <c r="E992" s="81">
        <v>16.08</v>
      </c>
      <c r="F992" s="82">
        <v>43090</v>
      </c>
      <c r="G992" s="81">
        <v>16.18</v>
      </c>
      <c r="H992" s="81">
        <f t="shared" si="725"/>
        <v>26789.28</v>
      </c>
      <c r="I992" s="81">
        <f t="shared" si="726"/>
        <v>26955.88</v>
      </c>
      <c r="J992" s="83">
        <f t="shared" si="727"/>
        <v>0</v>
      </c>
      <c r="K992" s="80">
        <f t="shared" si="728"/>
        <v>0</v>
      </c>
      <c r="L992" s="84">
        <f t="shared" si="729"/>
        <v>0.006218905472636898</v>
      </c>
      <c r="M992" s="53">
        <f t="shared" si="730"/>
        <v>166.60000000000218</v>
      </c>
      <c r="V992" s="1">
        <v>43090</v>
      </c>
      <c r="W992" s="46">
        <v>166.60000000000218</v>
      </c>
      <c r="X992" s="46">
        <f t="shared" si="628"/>
        <v>48619.43006600009</v>
      </c>
    </row>
    <row r="993" spans="1:24" ht="12.75">
      <c r="A993" s="1">
        <v>43091</v>
      </c>
      <c r="B993" s="69" t="s">
        <v>103</v>
      </c>
      <c r="C993" s="79" t="s">
        <v>42</v>
      </c>
      <c r="D993" s="80">
        <v>979</v>
      </c>
      <c r="E993" s="81">
        <v>25.52</v>
      </c>
      <c r="F993" s="82">
        <v>43091</v>
      </c>
      <c r="G993" s="81">
        <v>25.68</v>
      </c>
      <c r="H993" s="81">
        <f t="shared" si="725"/>
        <v>24984.079999999998</v>
      </c>
      <c r="I993" s="81">
        <f aca="true" t="shared" si="731" ref="I993:I1002">IF(F993&gt;0,G993*D993,0)</f>
        <v>25140.72</v>
      </c>
      <c r="J993" s="83">
        <f aca="true" t="shared" si="732" ref="J993:J998">IF(F993&gt;0,F993-A993,0)</f>
        <v>0</v>
      </c>
      <c r="K993" s="80">
        <f t="shared" si="728"/>
        <v>0</v>
      </c>
      <c r="L993" s="84">
        <f t="shared" si="729"/>
        <v>0.006269592476489151</v>
      </c>
      <c r="M993" s="53">
        <f t="shared" si="730"/>
        <v>156.64000000000306</v>
      </c>
      <c r="V993" s="1">
        <v>43091</v>
      </c>
      <c r="W993" s="46">
        <v>156.64000000000306</v>
      </c>
      <c r="X993" s="46">
        <f t="shared" si="628"/>
        <v>48776.07006600009</v>
      </c>
    </row>
    <row r="994" spans="1:24" ht="12.75">
      <c r="A994" s="1">
        <v>43108</v>
      </c>
      <c r="B994" s="69" t="s">
        <v>149</v>
      </c>
      <c r="C994" s="79" t="s">
        <v>42</v>
      </c>
      <c r="D994" s="80">
        <v>2999</v>
      </c>
      <c r="E994" s="81">
        <v>10.51</v>
      </c>
      <c r="F994" s="82">
        <v>43108</v>
      </c>
      <c r="G994" s="81">
        <v>10.57</v>
      </c>
      <c r="H994" s="81">
        <f t="shared" si="725"/>
        <v>31519.489999999998</v>
      </c>
      <c r="I994" s="81">
        <f t="shared" si="731"/>
        <v>31699.43</v>
      </c>
      <c r="J994" s="83">
        <f t="shared" si="732"/>
        <v>0</v>
      </c>
      <c r="K994" s="80">
        <f aca="true" t="shared" si="733" ref="K994:K999">H993*J993</f>
        <v>0</v>
      </c>
      <c r="L994" s="84">
        <f t="shared" si="729"/>
        <v>0.005708848715509114</v>
      </c>
      <c r="M994" s="53">
        <f t="shared" si="730"/>
        <v>179.94000000000233</v>
      </c>
      <c r="V994" s="1">
        <v>43108</v>
      </c>
      <c r="W994" s="46">
        <v>179.94000000000233</v>
      </c>
      <c r="X994" s="46">
        <f t="shared" si="628"/>
        <v>48956.01006600009</v>
      </c>
    </row>
    <row r="995" spans="1:24" ht="12.75">
      <c r="A995" s="1">
        <v>43109</v>
      </c>
      <c r="B995" s="69" t="s">
        <v>94</v>
      </c>
      <c r="C995" s="79" t="s">
        <v>42</v>
      </c>
      <c r="D995" s="80">
        <v>999</v>
      </c>
      <c r="E995" s="81">
        <v>18.34</v>
      </c>
      <c r="F995" s="82">
        <v>43109</v>
      </c>
      <c r="G995" s="81">
        <v>18.74</v>
      </c>
      <c r="H995" s="81">
        <f t="shared" si="725"/>
        <v>18321.66</v>
      </c>
      <c r="I995" s="81">
        <f t="shared" si="731"/>
        <v>18721.26</v>
      </c>
      <c r="J995" s="83">
        <f t="shared" si="732"/>
        <v>0</v>
      </c>
      <c r="K995" s="80">
        <f t="shared" si="733"/>
        <v>0</v>
      </c>
      <c r="L995" s="84">
        <f t="shared" si="729"/>
        <v>0.021810250817884326</v>
      </c>
      <c r="M995" s="53">
        <f t="shared" si="730"/>
        <v>399.59999999999854</v>
      </c>
      <c r="V995" s="1">
        <v>43109</v>
      </c>
      <c r="W995" s="46">
        <v>399.59999999999854</v>
      </c>
      <c r="X995" s="46">
        <f t="shared" si="628"/>
        <v>49355.61006600009</v>
      </c>
    </row>
    <row r="996" spans="1:24" ht="12.75">
      <c r="A996" s="1">
        <v>43110</v>
      </c>
      <c r="B996" s="69" t="s">
        <v>94</v>
      </c>
      <c r="C996" s="79" t="s">
        <v>46</v>
      </c>
      <c r="D996" s="80">
        <v>1333</v>
      </c>
      <c r="E996" s="81">
        <v>18.24</v>
      </c>
      <c r="F996" s="82">
        <v>43110</v>
      </c>
      <c r="G996" s="81">
        <v>18.47</v>
      </c>
      <c r="H996" s="81">
        <f t="shared" si="725"/>
        <v>24313.92</v>
      </c>
      <c r="I996" s="81">
        <f t="shared" si="731"/>
        <v>24620.51</v>
      </c>
      <c r="J996" s="83">
        <f t="shared" si="732"/>
        <v>0</v>
      </c>
      <c r="K996" s="80">
        <f t="shared" si="733"/>
        <v>0</v>
      </c>
      <c r="L996" s="84">
        <f t="shared" si="729"/>
        <v>-0.012609649122807024</v>
      </c>
      <c r="M996" s="53">
        <f t="shared" si="730"/>
        <v>-306.59000000000015</v>
      </c>
      <c r="V996" s="1">
        <v>43110</v>
      </c>
      <c r="W996" s="46">
        <v>-306.59000000000015</v>
      </c>
      <c r="X996" s="46">
        <f t="shared" si="628"/>
        <v>49049.020066000085</v>
      </c>
    </row>
    <row r="997" spans="1:24" ht="12.75">
      <c r="A997" s="1">
        <v>43111</v>
      </c>
      <c r="B997" s="69" t="s">
        <v>161</v>
      </c>
      <c r="C997" s="79" t="s">
        <v>46</v>
      </c>
      <c r="D997" s="80">
        <v>6666</v>
      </c>
      <c r="E997" s="81">
        <v>3</v>
      </c>
      <c r="F997" s="82">
        <v>43111</v>
      </c>
      <c r="G997" s="85">
        <v>2.988</v>
      </c>
      <c r="H997" s="81">
        <f t="shared" si="725"/>
        <v>19998</v>
      </c>
      <c r="I997" s="81">
        <f t="shared" si="731"/>
        <v>19918.008</v>
      </c>
      <c r="J997" s="83">
        <f t="shared" si="732"/>
        <v>0</v>
      </c>
      <c r="K997" s="80">
        <f t="shared" si="733"/>
        <v>0</v>
      </c>
      <c r="L997" s="84">
        <f t="shared" si="729"/>
        <v>0.0039999999999999186</v>
      </c>
      <c r="M997" s="53">
        <f t="shared" si="730"/>
        <v>79.99199999999837</v>
      </c>
      <c r="V997" s="1">
        <v>43111</v>
      </c>
      <c r="W997" s="46">
        <v>79.99199999999837</v>
      </c>
      <c r="X997" s="46">
        <f t="shared" si="628"/>
        <v>49129.01206600008</v>
      </c>
    </row>
    <row r="998" spans="1:24" ht="12.75">
      <c r="A998" s="1">
        <v>43115</v>
      </c>
      <c r="B998" s="69" t="s">
        <v>94</v>
      </c>
      <c r="C998" s="79" t="s">
        <v>10</v>
      </c>
      <c r="D998" s="80">
        <v>1111</v>
      </c>
      <c r="E998" s="81">
        <v>19.33</v>
      </c>
      <c r="F998" s="82">
        <v>43115</v>
      </c>
      <c r="G998" s="85">
        <v>19.2848</v>
      </c>
      <c r="H998" s="81">
        <f t="shared" si="725"/>
        <v>21475.629999999997</v>
      </c>
      <c r="I998" s="81">
        <f t="shared" si="731"/>
        <v>21425.412800000002</v>
      </c>
      <c r="J998" s="83">
        <f t="shared" si="732"/>
        <v>0</v>
      </c>
      <c r="K998" s="80">
        <f t="shared" si="733"/>
        <v>0</v>
      </c>
      <c r="L998" s="84">
        <f aca="true" t="shared" si="734" ref="L998:L1003">IF(F998&gt;0,IF(LEFT(UPPER(C998))="S",(H998-I998)/H998,(I998-H998)/H998),0)</f>
        <v>-0.002338334195550748</v>
      </c>
      <c r="M998" s="53">
        <f t="shared" si="730"/>
        <v>-50.2171999999955</v>
      </c>
      <c r="V998" s="1">
        <v>43115</v>
      </c>
      <c r="W998" s="46">
        <v>-50.2171999999955</v>
      </c>
      <c r="X998" s="46">
        <f t="shared" si="628"/>
        <v>49078.794866000084</v>
      </c>
    </row>
    <row r="999" spans="1:24" ht="12.75">
      <c r="A999" s="1">
        <v>43116</v>
      </c>
      <c r="B999" s="69" t="s">
        <v>94</v>
      </c>
      <c r="C999" s="79" t="s">
        <v>46</v>
      </c>
      <c r="D999" s="80">
        <v>1222</v>
      </c>
      <c r="E999" s="81">
        <v>19.22</v>
      </c>
      <c r="F999" s="82">
        <v>43116</v>
      </c>
      <c r="G999" s="85">
        <v>18.73</v>
      </c>
      <c r="H999" s="81">
        <f t="shared" si="725"/>
        <v>23486.84</v>
      </c>
      <c r="I999" s="81">
        <f t="shared" si="731"/>
        <v>22888.06</v>
      </c>
      <c r="J999" s="83">
        <f aca="true" t="shared" si="735" ref="J999:J1004">IF(F999&gt;0,F999-A999,0)</f>
        <v>0</v>
      </c>
      <c r="K999" s="80">
        <f t="shared" si="733"/>
        <v>0</v>
      </c>
      <c r="L999" s="84">
        <f t="shared" si="734"/>
        <v>0.02549427679500515</v>
      </c>
      <c r="M999" s="53">
        <f t="shared" si="730"/>
        <v>598.7799999999988</v>
      </c>
      <c r="V999" s="1">
        <v>43116</v>
      </c>
      <c r="W999" s="46">
        <v>598.7799999999988</v>
      </c>
      <c r="X999" s="46">
        <f t="shared" si="628"/>
        <v>49677.57486600008</v>
      </c>
    </row>
    <row r="1000" spans="1:24" ht="12.75">
      <c r="A1000" s="1">
        <v>43117</v>
      </c>
      <c r="B1000" s="69" t="s">
        <v>161</v>
      </c>
      <c r="C1000" s="79" t="s">
        <v>38</v>
      </c>
      <c r="D1000" s="80">
        <v>5555</v>
      </c>
      <c r="E1000" s="86">
        <v>3.042</v>
      </c>
      <c r="F1000" s="82">
        <v>43117</v>
      </c>
      <c r="G1000" s="86">
        <v>3.058</v>
      </c>
      <c r="H1000" s="81">
        <f t="shared" si="725"/>
        <v>16898.309999999998</v>
      </c>
      <c r="I1000" s="81">
        <f t="shared" si="731"/>
        <v>16987.19</v>
      </c>
      <c r="J1000" s="83">
        <f t="shared" si="735"/>
        <v>0</v>
      </c>
      <c r="K1000" s="80">
        <f aca="true" t="shared" si="736" ref="K1000:K1005">H999*J999</f>
        <v>0</v>
      </c>
      <c r="L1000" s="84">
        <f t="shared" si="734"/>
        <v>-0.005259697567389936</v>
      </c>
      <c r="M1000" s="53">
        <f t="shared" si="730"/>
        <v>-88.88000000000102</v>
      </c>
      <c r="V1000" s="1">
        <v>43117</v>
      </c>
      <c r="W1000" s="46">
        <v>-88.88000000000102</v>
      </c>
      <c r="X1000" s="46">
        <f t="shared" si="628"/>
        <v>49588.69486600008</v>
      </c>
    </row>
    <row r="1001" spans="1:24" ht="12.75">
      <c r="A1001" s="1">
        <v>43118</v>
      </c>
      <c r="B1001" s="69" t="s">
        <v>149</v>
      </c>
      <c r="C1001" s="79" t="s">
        <v>38</v>
      </c>
      <c r="D1001" s="80">
        <v>1999</v>
      </c>
      <c r="E1001" s="81">
        <v>11.25</v>
      </c>
      <c r="F1001" s="82">
        <v>43118</v>
      </c>
      <c r="G1001" s="81">
        <v>11.25</v>
      </c>
      <c r="H1001" s="81">
        <f t="shared" si="725"/>
        <v>22488.75</v>
      </c>
      <c r="I1001" s="81">
        <f t="shared" si="731"/>
        <v>22488.75</v>
      </c>
      <c r="J1001" s="83">
        <f t="shared" si="735"/>
        <v>0</v>
      </c>
      <c r="K1001" s="80">
        <f t="shared" si="736"/>
        <v>0</v>
      </c>
      <c r="L1001" s="84">
        <f t="shared" si="734"/>
        <v>0</v>
      </c>
      <c r="M1001" s="53">
        <f t="shared" si="730"/>
        <v>0</v>
      </c>
      <c r="V1001" s="1">
        <v>43118</v>
      </c>
      <c r="W1001" s="46">
        <v>0</v>
      </c>
      <c r="X1001" s="46">
        <f t="shared" si="628"/>
        <v>49588.69486600008</v>
      </c>
    </row>
    <row r="1002" spans="1:24" ht="12.75">
      <c r="A1002" s="1">
        <v>43119</v>
      </c>
      <c r="B1002" s="69" t="s">
        <v>161</v>
      </c>
      <c r="C1002" s="79" t="s">
        <v>38</v>
      </c>
      <c r="D1002" s="80">
        <v>5555</v>
      </c>
      <c r="E1002" s="86">
        <v>3.102</v>
      </c>
      <c r="F1002" s="82">
        <v>43119</v>
      </c>
      <c r="G1002" s="86">
        <v>3.088</v>
      </c>
      <c r="H1002" s="81">
        <f t="shared" si="725"/>
        <v>17231.61</v>
      </c>
      <c r="I1002" s="81">
        <f t="shared" si="731"/>
        <v>17153.84</v>
      </c>
      <c r="J1002" s="83">
        <f t="shared" si="735"/>
        <v>0</v>
      </c>
      <c r="K1002" s="80">
        <f t="shared" si="736"/>
        <v>0</v>
      </c>
      <c r="L1002" s="84">
        <f t="shared" si="734"/>
        <v>0.004513217279174751</v>
      </c>
      <c r="M1002" s="53">
        <f t="shared" si="730"/>
        <v>77.77000000000044</v>
      </c>
      <c r="V1002" s="1">
        <v>43119</v>
      </c>
      <c r="W1002" s="46">
        <v>77.77000000000044</v>
      </c>
      <c r="X1002" s="46">
        <f t="shared" si="628"/>
        <v>49666.46486600008</v>
      </c>
    </row>
    <row r="1003" spans="1:24" ht="12.75">
      <c r="A1003" s="1">
        <v>43122</v>
      </c>
      <c r="B1003" s="69" t="s">
        <v>120</v>
      </c>
      <c r="C1003" s="79" t="s">
        <v>46</v>
      </c>
      <c r="D1003" s="80">
        <v>999</v>
      </c>
      <c r="E1003" s="81">
        <v>17.44</v>
      </c>
      <c r="F1003" s="82">
        <v>43122</v>
      </c>
      <c r="G1003" s="81">
        <v>17.74</v>
      </c>
      <c r="H1003" s="81">
        <f t="shared" si="725"/>
        <v>17422.56</v>
      </c>
      <c r="I1003" s="81">
        <f aca="true" t="shared" si="737" ref="I1003:I1009">IF(F1003&gt;0,G1003*D1003,0)</f>
        <v>17722.26</v>
      </c>
      <c r="J1003" s="83">
        <f t="shared" si="735"/>
        <v>0</v>
      </c>
      <c r="K1003" s="80">
        <f t="shared" si="736"/>
        <v>0</v>
      </c>
      <c r="L1003" s="84">
        <f t="shared" si="734"/>
        <v>-0.017201834862385152</v>
      </c>
      <c r="M1003" s="53">
        <f aca="true" t="shared" si="738" ref="M1003:M1009">(H1003*L1003)</f>
        <v>-299.6999999999971</v>
      </c>
      <c r="V1003" s="1">
        <v>43122</v>
      </c>
      <c r="W1003" s="46">
        <v>-299.6999999999971</v>
      </c>
      <c r="X1003" s="46">
        <f t="shared" si="628"/>
        <v>49366.764866000085</v>
      </c>
    </row>
    <row r="1004" spans="1:24" ht="12.75">
      <c r="A1004" s="1">
        <v>43123</v>
      </c>
      <c r="B1004" s="69" t="s">
        <v>94</v>
      </c>
      <c r="C1004" s="79" t="s">
        <v>46</v>
      </c>
      <c r="D1004" s="80">
        <v>855</v>
      </c>
      <c r="E1004" s="81">
        <v>19.87</v>
      </c>
      <c r="F1004" s="82">
        <v>43123</v>
      </c>
      <c r="G1004" s="81">
        <v>19.57</v>
      </c>
      <c r="H1004" s="81">
        <f t="shared" si="725"/>
        <v>16988.850000000002</v>
      </c>
      <c r="I1004" s="81">
        <f t="shared" si="737"/>
        <v>16732.35</v>
      </c>
      <c r="J1004" s="83">
        <f t="shared" si="735"/>
        <v>0</v>
      </c>
      <c r="K1004" s="80">
        <f t="shared" si="736"/>
        <v>0</v>
      </c>
      <c r="L1004" s="84">
        <f aca="true" t="shared" si="739" ref="L1004:L1009">IF(F1004&gt;0,IF(LEFT(UPPER(C1004))="S",(H1004-I1004)/H1004,(I1004-H1004)/H1004),0)</f>
        <v>0.015098137896326332</v>
      </c>
      <c r="M1004" s="53">
        <f t="shared" si="738"/>
        <v>256.50000000000364</v>
      </c>
      <c r="V1004" s="1">
        <v>43123</v>
      </c>
      <c r="W1004" s="46">
        <v>256.50000000000364</v>
      </c>
      <c r="X1004" s="46">
        <f t="shared" si="628"/>
        <v>49623.264866000085</v>
      </c>
    </row>
    <row r="1005" spans="1:24" ht="12.75">
      <c r="A1005" s="1">
        <v>43125</v>
      </c>
      <c r="B1005" s="69" t="s">
        <v>94</v>
      </c>
      <c r="C1005" s="79" t="s">
        <v>10</v>
      </c>
      <c r="D1005" s="80">
        <v>1444</v>
      </c>
      <c r="E1005" s="81">
        <v>19.51</v>
      </c>
      <c r="F1005" s="82">
        <v>43125</v>
      </c>
      <c r="G1005" s="81">
        <v>19.21</v>
      </c>
      <c r="H1005" s="81">
        <f t="shared" si="725"/>
        <v>28172.440000000002</v>
      </c>
      <c r="I1005" s="81">
        <f t="shared" si="737"/>
        <v>27739.24</v>
      </c>
      <c r="J1005" s="83">
        <f aca="true" t="shared" si="740" ref="J1005:J1011">IF(F1005&gt;0,F1005-A1005,0)</f>
        <v>0</v>
      </c>
      <c r="K1005" s="80">
        <f t="shared" si="736"/>
        <v>0</v>
      </c>
      <c r="L1005" s="84">
        <f t="shared" si="739"/>
        <v>-0.015376729882111763</v>
      </c>
      <c r="M1005" s="53">
        <f t="shared" si="738"/>
        <v>-433.2000000000007</v>
      </c>
      <c r="V1005" s="1">
        <v>43125</v>
      </c>
      <c r="W1005" s="46">
        <v>-433.2000000000007</v>
      </c>
      <c r="X1005" s="46">
        <f t="shared" si="628"/>
        <v>49190.06486600009</v>
      </c>
    </row>
    <row r="1006" spans="1:24" ht="12.75">
      <c r="A1006" s="1">
        <v>43126</v>
      </c>
      <c r="B1006" s="69" t="s">
        <v>120</v>
      </c>
      <c r="C1006" s="79" t="s">
        <v>38</v>
      </c>
      <c r="D1006" s="80">
        <v>2555</v>
      </c>
      <c r="E1006" s="81">
        <v>17.99</v>
      </c>
      <c r="F1006" s="82">
        <v>43126</v>
      </c>
      <c r="G1006" s="81">
        <v>17.95</v>
      </c>
      <c r="H1006" s="81">
        <f t="shared" si="725"/>
        <v>45964.45</v>
      </c>
      <c r="I1006" s="81">
        <f t="shared" si="737"/>
        <v>45862.25</v>
      </c>
      <c r="J1006" s="83">
        <f t="shared" si="740"/>
        <v>0</v>
      </c>
      <c r="K1006" s="80">
        <f aca="true" t="shared" si="741" ref="K1006:K1011">H1005*J1005</f>
        <v>0</v>
      </c>
      <c r="L1006" s="84">
        <f t="shared" si="739"/>
        <v>0.0022234574763757013</v>
      </c>
      <c r="M1006" s="53">
        <f t="shared" si="738"/>
        <v>102.1999999999971</v>
      </c>
      <c r="V1006" s="1">
        <v>43126</v>
      </c>
      <c r="W1006" s="46">
        <v>102.19999999999709</v>
      </c>
      <c r="X1006" s="46">
        <f t="shared" si="628"/>
        <v>49292.264866000085</v>
      </c>
    </row>
    <row r="1007" spans="1:24" ht="12.75">
      <c r="A1007" s="1">
        <v>43129</v>
      </c>
      <c r="B1007" s="69" t="s">
        <v>94</v>
      </c>
      <c r="C1007" s="79" t="s">
        <v>38</v>
      </c>
      <c r="D1007" s="80">
        <v>2222</v>
      </c>
      <c r="E1007" s="81">
        <v>19.92</v>
      </c>
      <c r="F1007" s="82">
        <v>43129</v>
      </c>
      <c r="G1007" s="86">
        <v>19.844</v>
      </c>
      <c r="H1007" s="81">
        <f t="shared" si="725"/>
        <v>44262.240000000005</v>
      </c>
      <c r="I1007" s="81">
        <f t="shared" si="737"/>
        <v>44093.368</v>
      </c>
      <c r="J1007" s="83">
        <f t="shared" si="740"/>
        <v>0</v>
      </c>
      <c r="K1007" s="80">
        <f t="shared" si="741"/>
        <v>0</v>
      </c>
      <c r="L1007" s="84">
        <f t="shared" si="739"/>
        <v>0.0038152610441767746</v>
      </c>
      <c r="M1007" s="53">
        <f t="shared" si="738"/>
        <v>168.87200000000303</v>
      </c>
      <c r="V1007" s="1">
        <v>43129</v>
      </c>
      <c r="W1007" s="46">
        <v>168.87200000000303</v>
      </c>
      <c r="X1007" s="46">
        <f t="shared" si="628"/>
        <v>49461.13686600009</v>
      </c>
    </row>
    <row r="1008" spans="1:24" ht="12.75">
      <c r="A1008" s="1">
        <v>43130</v>
      </c>
      <c r="B1008" s="69" t="s">
        <v>156</v>
      </c>
      <c r="C1008" s="79" t="s">
        <v>38</v>
      </c>
      <c r="D1008" s="80">
        <v>7777</v>
      </c>
      <c r="E1008" s="85">
        <v>3.0915</v>
      </c>
      <c r="F1008" s="82">
        <v>43130</v>
      </c>
      <c r="G1008" s="86">
        <v>3.094</v>
      </c>
      <c r="H1008" s="81">
        <f t="shared" si="725"/>
        <v>24042.5955</v>
      </c>
      <c r="I1008" s="81">
        <f t="shared" si="737"/>
        <v>24062.038</v>
      </c>
      <c r="J1008" s="83">
        <f t="shared" si="740"/>
        <v>0</v>
      </c>
      <c r="K1008" s="80">
        <f t="shared" si="741"/>
        <v>0</v>
      </c>
      <c r="L1008" s="84">
        <f t="shared" si="739"/>
        <v>-0.0008086689309397156</v>
      </c>
      <c r="M1008" s="53">
        <f t="shared" si="738"/>
        <v>-19.44250000000102</v>
      </c>
      <c r="V1008" s="1">
        <v>43130</v>
      </c>
      <c r="W1008" s="46">
        <v>-19.44250000000102</v>
      </c>
      <c r="X1008" s="46">
        <f t="shared" si="628"/>
        <v>49441.69436600008</v>
      </c>
    </row>
    <row r="1009" spans="1:24" ht="12.75">
      <c r="A1009" s="1">
        <v>43131</v>
      </c>
      <c r="B1009" s="69" t="s">
        <v>57</v>
      </c>
      <c r="C1009" s="79" t="s">
        <v>38</v>
      </c>
      <c r="D1009" s="80">
        <v>1111</v>
      </c>
      <c r="E1009" s="81">
        <v>19.19</v>
      </c>
      <c r="F1009" s="82">
        <v>43131</v>
      </c>
      <c r="G1009" s="85">
        <v>19.1916</v>
      </c>
      <c r="H1009" s="81">
        <f t="shared" si="725"/>
        <v>21320.09</v>
      </c>
      <c r="I1009" s="81">
        <f t="shared" si="737"/>
        <v>21321.8676</v>
      </c>
      <c r="J1009" s="83">
        <f t="shared" si="740"/>
        <v>0</v>
      </c>
      <c r="K1009" s="80">
        <f t="shared" si="741"/>
        <v>0</v>
      </c>
      <c r="L1009" s="84">
        <f t="shared" si="739"/>
        <v>-8.33767587285634E-05</v>
      </c>
      <c r="M1009" s="53">
        <f t="shared" si="738"/>
        <v>-1.7776000000012573</v>
      </c>
      <c r="V1009" s="1">
        <v>43131</v>
      </c>
      <c r="W1009" s="46">
        <v>-1.7776000000012573</v>
      </c>
      <c r="X1009" s="46">
        <f t="shared" si="628"/>
        <v>49439.91676600008</v>
      </c>
    </row>
    <row r="1010" spans="1:24" ht="12.75">
      <c r="A1010" s="1">
        <v>43132</v>
      </c>
      <c r="B1010" s="69" t="s">
        <v>137</v>
      </c>
      <c r="C1010" s="79" t="s">
        <v>42</v>
      </c>
      <c r="D1010" s="80">
        <v>3999</v>
      </c>
      <c r="E1010" s="86">
        <v>9.804</v>
      </c>
      <c r="F1010" s="82">
        <v>43132</v>
      </c>
      <c r="G1010" s="81">
        <v>9.73</v>
      </c>
      <c r="H1010" s="81">
        <f t="shared" si="725"/>
        <v>39206.196</v>
      </c>
      <c r="I1010" s="81">
        <f aca="true" t="shared" si="742" ref="I1010:I1019">IF(F1010&gt;0,G1010*D1010,0)</f>
        <v>38910.270000000004</v>
      </c>
      <c r="J1010" s="83">
        <f t="shared" si="740"/>
        <v>0</v>
      </c>
      <c r="K1010" s="80">
        <f t="shared" si="741"/>
        <v>0</v>
      </c>
      <c r="L1010" s="84">
        <f aca="true" t="shared" si="743" ref="L1010:L1019">IF(F1010&gt;0,IF(LEFT(UPPER(C1010))="S",(H1010-I1010)/H1010,(I1010-H1010)/H1010),0)</f>
        <v>-0.007547939616483054</v>
      </c>
      <c r="M1010" s="53">
        <f aca="true" t="shared" si="744" ref="M1010:M1019">(H1010*L1010)</f>
        <v>-295.9259999999995</v>
      </c>
      <c r="V1010" s="1">
        <v>43132</v>
      </c>
      <c r="W1010" s="46">
        <v>-295.9259999999995</v>
      </c>
      <c r="X1010" s="46">
        <f t="shared" si="628"/>
        <v>49143.99076600008</v>
      </c>
    </row>
    <row r="1011" spans="1:24" ht="12.75">
      <c r="A1011" s="1">
        <v>43133</v>
      </c>
      <c r="B1011" s="69" t="s">
        <v>124</v>
      </c>
      <c r="C1011" s="79" t="s">
        <v>42</v>
      </c>
      <c r="D1011" s="80">
        <v>2222</v>
      </c>
      <c r="E1011" s="85">
        <v>19.22229</v>
      </c>
      <c r="F1011" s="82">
        <v>43133</v>
      </c>
      <c r="G1011" s="85">
        <v>19.08</v>
      </c>
      <c r="H1011" s="81">
        <f t="shared" si="725"/>
        <v>42711.928380000005</v>
      </c>
      <c r="I1011" s="81">
        <f t="shared" si="742"/>
        <v>42395.759999999995</v>
      </c>
      <c r="J1011" s="83">
        <f t="shared" si="740"/>
        <v>0</v>
      </c>
      <c r="K1011" s="80">
        <f t="shared" si="741"/>
        <v>0</v>
      </c>
      <c r="L1011" s="84">
        <f t="shared" si="743"/>
        <v>-0.007402343841446806</v>
      </c>
      <c r="M1011" s="53">
        <f t="shared" si="744"/>
        <v>-316.1683800000101</v>
      </c>
      <c r="V1011" s="1">
        <v>43133</v>
      </c>
      <c r="W1011" s="46">
        <v>-316.1683800000101</v>
      </c>
      <c r="X1011" s="46">
        <f t="shared" si="628"/>
        <v>48827.82238600007</v>
      </c>
    </row>
    <row r="1012" spans="1:24" ht="12.75">
      <c r="A1012" s="1">
        <v>43136</v>
      </c>
      <c r="B1012" s="69" t="s">
        <v>149</v>
      </c>
      <c r="C1012" s="79" t="s">
        <v>42</v>
      </c>
      <c r="D1012" s="80">
        <v>1888</v>
      </c>
      <c r="E1012" s="81">
        <v>9.38</v>
      </c>
      <c r="F1012" s="82">
        <v>43136</v>
      </c>
      <c r="G1012" s="81">
        <v>9.23</v>
      </c>
      <c r="H1012" s="81">
        <f aca="true" t="shared" si="745" ref="H1012:H1019">E1012*D1012</f>
        <v>17709.440000000002</v>
      </c>
      <c r="I1012" s="81">
        <f t="shared" si="742"/>
        <v>17426.24</v>
      </c>
      <c r="J1012" s="83">
        <f aca="true" t="shared" si="746" ref="J1012:J1017">IF(F1012&gt;0,F1012-A1012,0)</f>
        <v>0</v>
      </c>
      <c r="K1012" s="80">
        <f aca="true" t="shared" si="747" ref="K1012:K1017">H1011*J1011</f>
        <v>0</v>
      </c>
      <c r="L1012" s="84">
        <f t="shared" si="743"/>
        <v>-0.01599147121535185</v>
      </c>
      <c r="M1012" s="53">
        <f t="shared" si="744"/>
        <v>-283.2000000000007</v>
      </c>
      <c r="V1012" s="1">
        <v>43136</v>
      </c>
      <c r="W1012" s="46">
        <v>-283.2000000000007</v>
      </c>
      <c r="X1012" s="46">
        <f t="shared" si="628"/>
        <v>48544.622386000075</v>
      </c>
    </row>
    <row r="1013" spans="1:24" ht="12.75">
      <c r="A1013" s="1">
        <v>43137</v>
      </c>
      <c r="B1013" s="69" t="s">
        <v>162</v>
      </c>
      <c r="C1013" s="79" t="s">
        <v>38</v>
      </c>
      <c r="D1013" s="80">
        <v>2444</v>
      </c>
      <c r="E1013" s="86">
        <v>9.538</v>
      </c>
      <c r="F1013" s="82">
        <v>43137</v>
      </c>
      <c r="G1013" s="85">
        <v>9.5693</v>
      </c>
      <c r="H1013" s="81">
        <f t="shared" si="745"/>
        <v>23310.872</v>
      </c>
      <c r="I1013" s="81">
        <f t="shared" si="742"/>
        <v>23387.3692</v>
      </c>
      <c r="J1013" s="83">
        <f t="shared" si="746"/>
        <v>0</v>
      </c>
      <c r="K1013" s="80">
        <f t="shared" si="747"/>
        <v>0</v>
      </c>
      <c r="L1013" s="84">
        <f t="shared" si="743"/>
        <v>-0.0032816104005033192</v>
      </c>
      <c r="M1013" s="53">
        <f t="shared" si="744"/>
        <v>-76.49720000000161</v>
      </c>
      <c r="V1013" s="1">
        <v>43137</v>
      </c>
      <c r="W1013" s="46">
        <v>-76.49720000000161</v>
      </c>
      <c r="X1013" s="46">
        <f t="shared" si="628"/>
        <v>48468.12518600008</v>
      </c>
    </row>
    <row r="1014" spans="1:24" ht="12.75">
      <c r="A1014" s="1">
        <v>43138</v>
      </c>
      <c r="B1014" s="69" t="s">
        <v>62</v>
      </c>
      <c r="C1014" s="79" t="s">
        <v>42</v>
      </c>
      <c r="D1014" s="80">
        <v>44888</v>
      </c>
      <c r="E1014" s="81">
        <v>0.69</v>
      </c>
      <c r="F1014" s="82">
        <v>43138</v>
      </c>
      <c r="G1014" s="85">
        <v>0.7212</v>
      </c>
      <c r="H1014" s="81">
        <f t="shared" si="745"/>
        <v>30972.719999999998</v>
      </c>
      <c r="I1014" s="81">
        <f t="shared" si="742"/>
        <v>32373.225599999998</v>
      </c>
      <c r="J1014" s="83">
        <f t="shared" si="746"/>
        <v>0</v>
      </c>
      <c r="K1014" s="80">
        <f t="shared" si="747"/>
        <v>0</v>
      </c>
      <c r="L1014" s="84">
        <f t="shared" si="743"/>
        <v>0.04521739130434784</v>
      </c>
      <c r="M1014" s="53">
        <f t="shared" si="744"/>
        <v>1400.5056000000004</v>
      </c>
      <c r="V1014" s="1">
        <v>43138</v>
      </c>
      <c r="W1014" s="46">
        <v>1400.5056000000004</v>
      </c>
      <c r="X1014" s="46">
        <f t="shared" si="628"/>
        <v>49868.63078600008</v>
      </c>
    </row>
    <row r="1015" spans="1:24" ht="12.75">
      <c r="A1015" s="1">
        <v>43139</v>
      </c>
      <c r="B1015" s="69" t="s">
        <v>94</v>
      </c>
      <c r="C1015" s="79" t="s">
        <v>38</v>
      </c>
      <c r="D1015" s="80">
        <v>1299</v>
      </c>
      <c r="E1015" s="81">
        <v>18.53</v>
      </c>
      <c r="F1015" s="82">
        <v>43139</v>
      </c>
      <c r="G1015" s="85">
        <v>18.596</v>
      </c>
      <c r="H1015" s="81">
        <f t="shared" si="745"/>
        <v>24070.47</v>
      </c>
      <c r="I1015" s="81">
        <f t="shared" si="742"/>
        <v>24156.204</v>
      </c>
      <c r="J1015" s="83">
        <f t="shared" si="746"/>
        <v>0</v>
      </c>
      <c r="K1015" s="80">
        <f t="shared" si="747"/>
        <v>0</v>
      </c>
      <c r="L1015" s="84">
        <f t="shared" si="743"/>
        <v>-0.003561791689152741</v>
      </c>
      <c r="M1015" s="53">
        <f t="shared" si="744"/>
        <v>-85.73400000000038</v>
      </c>
      <c r="V1015" s="1">
        <v>43139</v>
      </c>
      <c r="W1015" s="46">
        <v>-85.73400000000038</v>
      </c>
      <c r="X1015" s="46">
        <f t="shared" si="628"/>
        <v>49782.896786000085</v>
      </c>
    </row>
    <row r="1016" spans="1:24" ht="12.75">
      <c r="A1016" s="1">
        <v>43140</v>
      </c>
      <c r="B1016" s="69" t="s">
        <v>161</v>
      </c>
      <c r="C1016" s="79" t="s">
        <v>38</v>
      </c>
      <c r="D1016" s="80">
        <v>11111</v>
      </c>
      <c r="E1016" s="81">
        <v>3.12</v>
      </c>
      <c r="F1016" s="82">
        <v>43140</v>
      </c>
      <c r="G1016" s="86">
        <v>3.066</v>
      </c>
      <c r="H1016" s="81">
        <f t="shared" si="745"/>
        <v>34666.32</v>
      </c>
      <c r="I1016" s="81">
        <f t="shared" si="742"/>
        <v>34066.326</v>
      </c>
      <c r="J1016" s="83">
        <f t="shared" si="746"/>
        <v>0</v>
      </c>
      <c r="K1016" s="80">
        <f t="shared" si="747"/>
        <v>0</v>
      </c>
      <c r="L1016" s="84">
        <f t="shared" si="743"/>
        <v>0.017307692307692274</v>
      </c>
      <c r="M1016" s="53">
        <f t="shared" si="744"/>
        <v>599.9939999999988</v>
      </c>
      <c r="V1016" s="1">
        <v>43140</v>
      </c>
      <c r="W1016" s="46">
        <v>599.9939999999988</v>
      </c>
      <c r="X1016" s="46">
        <f t="shared" si="628"/>
        <v>50382.89078600008</v>
      </c>
    </row>
    <row r="1017" spans="1:24" ht="12.75">
      <c r="A1017" s="1">
        <v>43143</v>
      </c>
      <c r="B1017" s="69" t="s">
        <v>131</v>
      </c>
      <c r="C1017" s="79" t="s">
        <v>38</v>
      </c>
      <c r="D1017" s="80">
        <v>888</v>
      </c>
      <c r="E1017" s="86">
        <v>17.555</v>
      </c>
      <c r="F1017" s="82">
        <v>43143</v>
      </c>
      <c r="G1017" s="85">
        <v>17.47</v>
      </c>
      <c r="H1017" s="81">
        <f t="shared" si="745"/>
        <v>15588.84</v>
      </c>
      <c r="I1017" s="81">
        <f t="shared" si="742"/>
        <v>15513.359999999999</v>
      </c>
      <c r="J1017" s="83">
        <f t="shared" si="746"/>
        <v>0</v>
      </c>
      <c r="K1017" s="80">
        <f t="shared" si="747"/>
        <v>0</v>
      </c>
      <c r="L1017" s="84">
        <f t="shared" si="743"/>
        <v>0.004841925377385449</v>
      </c>
      <c r="M1017" s="53">
        <f t="shared" si="744"/>
        <v>75.48000000000138</v>
      </c>
      <c r="V1017" s="1">
        <v>43143</v>
      </c>
      <c r="W1017" s="46">
        <v>75.48000000000138</v>
      </c>
      <c r="X1017" s="46">
        <f t="shared" si="628"/>
        <v>50458.37078600009</v>
      </c>
    </row>
    <row r="1018" spans="1:24" ht="12.75">
      <c r="A1018" s="1">
        <v>43144</v>
      </c>
      <c r="B1018" s="69" t="s">
        <v>126</v>
      </c>
      <c r="C1018" s="79" t="s">
        <v>10</v>
      </c>
      <c r="D1018" s="80">
        <v>4999</v>
      </c>
      <c r="E1018" s="85">
        <v>3.058</v>
      </c>
      <c r="F1018" s="82">
        <v>43144</v>
      </c>
      <c r="G1018" s="85">
        <v>3.102</v>
      </c>
      <c r="H1018" s="81">
        <f t="shared" si="745"/>
        <v>15286.942</v>
      </c>
      <c r="I1018" s="81">
        <f t="shared" si="742"/>
        <v>15506.898</v>
      </c>
      <c r="J1018" s="83">
        <f aca="true" t="shared" si="748" ref="J1018:J1023">IF(F1018&gt;0,F1018-A1018,0)</f>
        <v>0</v>
      </c>
      <c r="K1018" s="80">
        <f aca="true" t="shared" si="749" ref="K1018:K1023">H1017*J1017</f>
        <v>0</v>
      </c>
      <c r="L1018" s="84">
        <f t="shared" si="743"/>
        <v>0.014388489208633103</v>
      </c>
      <c r="M1018" s="53">
        <f t="shared" si="744"/>
        <v>219.95600000000013</v>
      </c>
      <c r="V1018" s="1">
        <v>43144</v>
      </c>
      <c r="W1018" s="46">
        <v>219.95600000000013</v>
      </c>
      <c r="X1018" s="46">
        <f t="shared" si="628"/>
        <v>50678.326786000085</v>
      </c>
    </row>
    <row r="1019" spans="1:24" ht="12.75">
      <c r="A1019" s="1">
        <v>43145</v>
      </c>
      <c r="B1019" s="69" t="s">
        <v>137</v>
      </c>
      <c r="C1019" s="79" t="s">
        <v>42</v>
      </c>
      <c r="D1019" s="80">
        <v>2111</v>
      </c>
      <c r="E1019" s="85">
        <v>8.5393</v>
      </c>
      <c r="F1019" s="82">
        <v>43145</v>
      </c>
      <c r="G1019" s="85">
        <v>8.802</v>
      </c>
      <c r="H1019" s="81">
        <f t="shared" si="745"/>
        <v>18026.462300000003</v>
      </c>
      <c r="I1019" s="81">
        <f t="shared" si="742"/>
        <v>18581.022</v>
      </c>
      <c r="J1019" s="83">
        <f t="shared" si="748"/>
        <v>0</v>
      </c>
      <c r="K1019" s="80">
        <f t="shared" si="749"/>
        <v>0</v>
      </c>
      <c r="L1019" s="84">
        <f t="shared" si="743"/>
        <v>0.03076364573208565</v>
      </c>
      <c r="M1019" s="53">
        <f t="shared" si="744"/>
        <v>554.559699999998</v>
      </c>
      <c r="V1019" s="1">
        <v>43145</v>
      </c>
      <c r="W1019" s="46">
        <v>554.559699999998</v>
      </c>
      <c r="X1019" s="46">
        <f t="shared" si="628"/>
        <v>51232.88648600008</v>
      </c>
    </row>
    <row r="1020" spans="1:24" ht="12.75">
      <c r="A1020" s="1">
        <v>43146</v>
      </c>
      <c r="B1020" s="69" t="s">
        <v>103</v>
      </c>
      <c r="C1020" s="79" t="s">
        <v>46</v>
      </c>
      <c r="D1020" s="80">
        <v>555</v>
      </c>
      <c r="E1020" s="81">
        <v>27.82</v>
      </c>
      <c r="F1020" s="82">
        <v>43146</v>
      </c>
      <c r="G1020" s="81">
        <v>28.25</v>
      </c>
      <c r="H1020" s="81">
        <f aca="true" t="shared" si="750" ref="H1020:H1037">E1020*D1020</f>
        <v>15440.1</v>
      </c>
      <c r="I1020" s="81">
        <f aca="true" t="shared" si="751" ref="I1020:I1037">IF(F1020&gt;0,G1020*D1020,0)</f>
        <v>15678.75</v>
      </c>
      <c r="J1020" s="83">
        <f t="shared" si="748"/>
        <v>0</v>
      </c>
      <c r="K1020" s="80">
        <f t="shared" si="749"/>
        <v>0</v>
      </c>
      <c r="L1020" s="84">
        <f aca="true" t="shared" si="752" ref="L1020:L1037">IF(F1020&gt;0,IF(LEFT(UPPER(C1020))="S",(H1020-I1020)/H1020,(I1020-H1020)/H1020),0)</f>
        <v>-0.015456506110711695</v>
      </c>
      <c r="M1020" s="53">
        <f aca="true" t="shared" si="753" ref="M1020:M1030">(H1020*L1020)</f>
        <v>-238.64999999999964</v>
      </c>
      <c r="V1020" s="1">
        <v>43146</v>
      </c>
      <c r="W1020" s="46">
        <v>-238.64999999999964</v>
      </c>
      <c r="X1020" s="46">
        <f t="shared" si="628"/>
        <v>50994.23648600008</v>
      </c>
    </row>
    <row r="1021" spans="1:24" ht="12.75">
      <c r="A1021" s="1">
        <v>43147</v>
      </c>
      <c r="B1021" s="69" t="s">
        <v>103</v>
      </c>
      <c r="C1021" s="79" t="s">
        <v>46</v>
      </c>
      <c r="D1021" s="80">
        <v>869</v>
      </c>
      <c r="E1021" s="85">
        <v>28.5184</v>
      </c>
      <c r="F1021" s="82">
        <v>43147</v>
      </c>
      <c r="G1021" s="85">
        <v>28.6454</v>
      </c>
      <c r="H1021" s="81">
        <f t="shared" si="750"/>
        <v>24782.4896</v>
      </c>
      <c r="I1021" s="81">
        <f t="shared" si="751"/>
        <v>24892.8526</v>
      </c>
      <c r="J1021" s="83">
        <f t="shared" si="748"/>
        <v>0</v>
      </c>
      <c r="K1021" s="80">
        <f t="shared" si="749"/>
        <v>0</v>
      </c>
      <c r="L1021" s="84">
        <f t="shared" si="752"/>
        <v>-0.004453265260323061</v>
      </c>
      <c r="M1021" s="53">
        <f t="shared" si="753"/>
        <v>-110.36299999999757</v>
      </c>
      <c r="V1021" s="1">
        <v>43147</v>
      </c>
      <c r="W1021" s="46">
        <v>-110.36299999999756</v>
      </c>
      <c r="X1021" s="46">
        <f t="shared" si="628"/>
        <v>50883.873486000084</v>
      </c>
    </row>
    <row r="1022" spans="1:24" ht="12.75">
      <c r="A1022" s="1">
        <v>43150</v>
      </c>
      <c r="B1022" s="69" t="s">
        <v>81</v>
      </c>
      <c r="C1022" s="79" t="s">
        <v>42</v>
      </c>
      <c r="D1022" s="80">
        <v>888</v>
      </c>
      <c r="E1022" s="85">
        <v>17.74</v>
      </c>
      <c r="F1022" s="82">
        <v>43150</v>
      </c>
      <c r="G1022" s="85">
        <v>17.5</v>
      </c>
      <c r="H1022" s="81">
        <f t="shared" si="750"/>
        <v>15753.119999999999</v>
      </c>
      <c r="I1022" s="81">
        <f t="shared" si="751"/>
        <v>15540</v>
      </c>
      <c r="J1022" s="83">
        <f t="shared" si="748"/>
        <v>0</v>
      </c>
      <c r="K1022" s="80">
        <f t="shared" si="749"/>
        <v>0</v>
      </c>
      <c r="L1022" s="84">
        <f t="shared" si="752"/>
        <v>-0.013528748590755292</v>
      </c>
      <c r="M1022" s="53">
        <f t="shared" si="753"/>
        <v>-213.11999999999898</v>
      </c>
      <c r="V1022" s="1">
        <v>43150</v>
      </c>
      <c r="W1022" s="46">
        <v>-213.11999999999898</v>
      </c>
      <c r="X1022" s="46">
        <f t="shared" si="628"/>
        <v>50670.75348600009</v>
      </c>
    </row>
    <row r="1023" spans="1:24" ht="12.75">
      <c r="A1023" s="1">
        <v>43151</v>
      </c>
      <c r="B1023" s="69" t="s">
        <v>137</v>
      </c>
      <c r="C1023" s="79" t="s">
        <v>46</v>
      </c>
      <c r="D1023" s="80">
        <v>1444</v>
      </c>
      <c r="E1023" s="81">
        <v>9.18</v>
      </c>
      <c r="F1023" s="82">
        <v>43151</v>
      </c>
      <c r="G1023" s="86">
        <v>9.078</v>
      </c>
      <c r="H1023" s="81">
        <f t="shared" si="750"/>
        <v>13255.92</v>
      </c>
      <c r="I1023" s="81">
        <f t="shared" si="751"/>
        <v>13108.632</v>
      </c>
      <c r="J1023" s="83">
        <f t="shared" si="748"/>
        <v>0</v>
      </c>
      <c r="K1023" s="80">
        <f t="shared" si="749"/>
        <v>0</v>
      </c>
      <c r="L1023" s="84">
        <f t="shared" si="752"/>
        <v>0.011111111111111146</v>
      </c>
      <c r="M1023" s="53">
        <f t="shared" si="753"/>
        <v>147.28800000000047</v>
      </c>
      <c r="V1023" s="1">
        <v>43151</v>
      </c>
      <c r="W1023" s="46">
        <v>147.28800000000047</v>
      </c>
      <c r="X1023" s="46">
        <f t="shared" si="628"/>
        <v>50818.04148600009</v>
      </c>
    </row>
    <row r="1024" spans="1:24" ht="12.75">
      <c r="A1024" s="1">
        <v>43152</v>
      </c>
      <c r="B1024" s="69" t="s">
        <v>132</v>
      </c>
      <c r="C1024" s="79" t="s">
        <v>42</v>
      </c>
      <c r="D1024" s="80">
        <v>3333</v>
      </c>
      <c r="E1024" s="81">
        <v>4.343</v>
      </c>
      <c r="F1024" s="82">
        <v>43152</v>
      </c>
      <c r="G1024" s="86">
        <v>4.385</v>
      </c>
      <c r="H1024" s="81">
        <f t="shared" si="750"/>
        <v>14475.219</v>
      </c>
      <c r="I1024" s="81">
        <f t="shared" si="751"/>
        <v>14615.205</v>
      </c>
      <c r="J1024" s="83">
        <f aca="true" t="shared" si="754" ref="J1024:J1029">IF(F1024&gt;0,F1024-A1024,0)</f>
        <v>0</v>
      </c>
      <c r="K1024" s="80">
        <f aca="true" t="shared" si="755" ref="K1024:K1029">H1023*J1023</f>
        <v>0</v>
      </c>
      <c r="L1024" s="84">
        <f t="shared" si="752"/>
        <v>0.009670734515312052</v>
      </c>
      <c r="M1024" s="53">
        <f t="shared" si="753"/>
        <v>139.9860000000008</v>
      </c>
      <c r="V1024" s="1">
        <v>43152</v>
      </c>
      <c r="W1024" s="46">
        <v>139.9860000000008</v>
      </c>
      <c r="X1024" s="46">
        <f t="shared" si="628"/>
        <v>50958.02748600009</v>
      </c>
    </row>
    <row r="1025" spans="1:24" ht="12.75">
      <c r="A1025" s="1">
        <v>43153</v>
      </c>
      <c r="B1025" s="69" t="s">
        <v>123</v>
      </c>
      <c r="C1025" s="79" t="s">
        <v>42</v>
      </c>
      <c r="D1025" s="80">
        <v>27777</v>
      </c>
      <c r="E1025" s="85">
        <v>0.7216</v>
      </c>
      <c r="F1025" s="82">
        <v>43153</v>
      </c>
      <c r="G1025" s="85">
        <v>0.7166</v>
      </c>
      <c r="H1025" s="81">
        <f t="shared" si="750"/>
        <v>20043.8832</v>
      </c>
      <c r="I1025" s="81">
        <f t="shared" si="751"/>
        <v>19904.9982</v>
      </c>
      <c r="J1025" s="83">
        <f t="shared" si="754"/>
        <v>0</v>
      </c>
      <c r="K1025" s="80">
        <f t="shared" si="755"/>
        <v>0</v>
      </c>
      <c r="L1025" s="84">
        <f t="shared" si="752"/>
        <v>-0.006929046563192824</v>
      </c>
      <c r="M1025" s="53">
        <f t="shared" si="753"/>
        <v>-138.8849999999984</v>
      </c>
      <c r="V1025" s="1">
        <v>43153</v>
      </c>
      <c r="W1025" s="46">
        <v>-138.8849999999984</v>
      </c>
      <c r="X1025" s="46">
        <f t="shared" si="628"/>
        <v>50819.1424860001</v>
      </c>
    </row>
    <row r="1026" spans="1:24" ht="12.75">
      <c r="A1026" s="1">
        <v>43154</v>
      </c>
      <c r="B1026" s="69" t="s">
        <v>123</v>
      </c>
      <c r="C1026" s="79" t="s">
        <v>10</v>
      </c>
      <c r="D1026" s="80">
        <v>38888</v>
      </c>
      <c r="E1026" s="85">
        <v>0.7226</v>
      </c>
      <c r="F1026" s="82">
        <v>43154</v>
      </c>
      <c r="G1026" s="85">
        <v>0.732</v>
      </c>
      <c r="H1026" s="81">
        <f t="shared" si="750"/>
        <v>28100.468800000002</v>
      </c>
      <c r="I1026" s="81">
        <f t="shared" si="751"/>
        <v>28466.016</v>
      </c>
      <c r="J1026" s="83">
        <f t="shared" si="754"/>
        <v>0</v>
      </c>
      <c r="K1026" s="80">
        <f t="shared" si="755"/>
        <v>0</v>
      </c>
      <c r="L1026" s="84">
        <f t="shared" si="752"/>
        <v>0.013008580127317919</v>
      </c>
      <c r="M1026" s="53">
        <f t="shared" si="753"/>
        <v>365.54719999999725</v>
      </c>
      <c r="V1026" s="1">
        <v>43154</v>
      </c>
      <c r="W1026" s="46">
        <v>365.54719999999725</v>
      </c>
      <c r="X1026" s="46">
        <f t="shared" si="628"/>
        <v>51184.6896860001</v>
      </c>
    </row>
    <row r="1027" spans="1:24" ht="12.75">
      <c r="A1027" s="1">
        <v>43157</v>
      </c>
      <c r="B1027" s="69" t="s">
        <v>94</v>
      </c>
      <c r="C1027" s="79" t="s">
        <v>10</v>
      </c>
      <c r="D1027" s="80">
        <v>1333</v>
      </c>
      <c r="E1027" s="85">
        <v>17.8697</v>
      </c>
      <c r="F1027" s="82">
        <v>43157</v>
      </c>
      <c r="G1027" s="81">
        <v>17.65</v>
      </c>
      <c r="H1027" s="81">
        <f t="shared" si="750"/>
        <v>23820.310100000002</v>
      </c>
      <c r="I1027" s="81">
        <f t="shared" si="751"/>
        <v>23527.449999999997</v>
      </c>
      <c r="J1027" s="83">
        <f t="shared" si="754"/>
        <v>0</v>
      </c>
      <c r="K1027" s="80">
        <f t="shared" si="755"/>
        <v>0</v>
      </c>
      <c r="L1027" s="84">
        <f t="shared" si="752"/>
        <v>-0.012294554469297413</v>
      </c>
      <c r="M1027" s="53">
        <f t="shared" si="753"/>
        <v>-292.86010000000533</v>
      </c>
      <c r="V1027" s="1">
        <v>43157</v>
      </c>
      <c r="W1027" s="46">
        <v>-292.86010000000533</v>
      </c>
      <c r="X1027" s="46">
        <f t="shared" si="628"/>
        <v>50891.829586000094</v>
      </c>
    </row>
    <row r="1028" spans="1:24" ht="12.75">
      <c r="A1028" s="1">
        <v>43158</v>
      </c>
      <c r="B1028" s="69" t="s">
        <v>52</v>
      </c>
      <c r="C1028" s="79" t="s">
        <v>10</v>
      </c>
      <c r="D1028" s="80">
        <v>9555</v>
      </c>
      <c r="E1028" s="85">
        <v>3.1789</v>
      </c>
      <c r="F1028" s="82">
        <v>43158</v>
      </c>
      <c r="G1028" s="85">
        <v>3.1927</v>
      </c>
      <c r="H1028" s="81">
        <f t="shared" si="750"/>
        <v>30374.3895</v>
      </c>
      <c r="I1028" s="81">
        <f t="shared" si="751"/>
        <v>30506.248499999998</v>
      </c>
      <c r="J1028" s="83">
        <f t="shared" si="754"/>
        <v>0</v>
      </c>
      <c r="K1028" s="80">
        <f t="shared" si="755"/>
        <v>0</v>
      </c>
      <c r="L1028" s="84">
        <f t="shared" si="752"/>
        <v>0.0043411242882757115</v>
      </c>
      <c r="M1028" s="53">
        <f t="shared" si="753"/>
        <v>131.85899999999674</v>
      </c>
      <c r="V1028" s="1">
        <v>43158</v>
      </c>
      <c r="W1028" s="46">
        <v>131.85899999999674</v>
      </c>
      <c r="X1028" s="46">
        <f t="shared" si="628"/>
        <v>51023.68858600009</v>
      </c>
    </row>
    <row r="1029" spans="1:24" ht="12.75">
      <c r="A1029" s="1">
        <v>43159</v>
      </c>
      <c r="B1029" s="69" t="s">
        <v>102</v>
      </c>
      <c r="C1029" s="79" t="s">
        <v>46</v>
      </c>
      <c r="D1029" s="80">
        <v>1111</v>
      </c>
      <c r="E1029" s="81">
        <v>23.44</v>
      </c>
      <c r="F1029" s="82">
        <v>43159</v>
      </c>
      <c r="G1029" s="85">
        <v>23.14</v>
      </c>
      <c r="H1029" s="81">
        <f t="shared" si="750"/>
        <v>26041.84</v>
      </c>
      <c r="I1029" s="81">
        <f t="shared" si="751"/>
        <v>25708.54</v>
      </c>
      <c r="J1029" s="83">
        <f t="shared" si="754"/>
        <v>0</v>
      </c>
      <c r="K1029" s="80">
        <f t="shared" si="755"/>
        <v>0</v>
      </c>
      <c r="L1029" s="84">
        <f t="shared" si="752"/>
        <v>0.012798634812286661</v>
      </c>
      <c r="M1029" s="53">
        <f t="shared" si="753"/>
        <v>333.2999999999993</v>
      </c>
      <c r="V1029" s="1">
        <v>43159</v>
      </c>
      <c r="W1029" s="46">
        <v>333.2999999999993</v>
      </c>
      <c r="X1029" s="46">
        <f t="shared" si="628"/>
        <v>51356.988586000094</v>
      </c>
    </row>
    <row r="1030" spans="1:24" ht="12.75">
      <c r="A1030" s="1">
        <v>43160</v>
      </c>
      <c r="B1030" s="69" t="s">
        <v>62</v>
      </c>
      <c r="C1030" s="79" t="s">
        <v>42</v>
      </c>
      <c r="D1030" s="80">
        <v>48888</v>
      </c>
      <c r="E1030" s="85">
        <v>0.7389</v>
      </c>
      <c r="F1030" s="82">
        <v>43160</v>
      </c>
      <c r="G1030" s="85">
        <v>0.7332</v>
      </c>
      <c r="H1030" s="81">
        <f t="shared" si="750"/>
        <v>36123.3432</v>
      </c>
      <c r="I1030" s="81">
        <f t="shared" si="751"/>
        <v>35844.681599999996</v>
      </c>
      <c r="J1030" s="83">
        <f aca="true" t="shared" si="756" ref="J1030:J1035">IF(F1030&gt;0,F1030-A1030,0)</f>
        <v>0</v>
      </c>
      <c r="K1030" s="80">
        <f aca="true" t="shared" si="757" ref="K1030:K1035">H1029*J1029</f>
        <v>0</v>
      </c>
      <c r="L1030" s="84">
        <f t="shared" si="752"/>
        <v>-0.007714169711733844</v>
      </c>
      <c r="M1030" s="53">
        <f t="shared" si="753"/>
        <v>-278.66160000000673</v>
      </c>
      <c r="V1030" s="1">
        <v>43160</v>
      </c>
      <c r="W1030" s="46">
        <v>-278.66160000000673</v>
      </c>
      <c r="X1030" s="46">
        <f t="shared" si="628"/>
        <v>51078.32698600009</v>
      </c>
    </row>
    <row r="1031" spans="1:24" ht="12.75">
      <c r="A1031" s="1">
        <v>43161</v>
      </c>
      <c r="B1031" s="69" t="s">
        <v>94</v>
      </c>
      <c r="C1031" s="79" t="s">
        <v>42</v>
      </c>
      <c r="D1031" s="80">
        <v>888</v>
      </c>
      <c r="E1031" s="81">
        <v>16.1</v>
      </c>
      <c r="F1031" s="82">
        <v>43161</v>
      </c>
      <c r="G1031" s="86">
        <v>16.102</v>
      </c>
      <c r="H1031" s="81">
        <f t="shared" si="750"/>
        <v>14296.800000000001</v>
      </c>
      <c r="I1031" s="81">
        <f t="shared" si="751"/>
        <v>14298.576000000001</v>
      </c>
      <c r="J1031" s="83">
        <f t="shared" si="756"/>
        <v>0</v>
      </c>
      <c r="K1031" s="80">
        <f t="shared" si="757"/>
        <v>0</v>
      </c>
      <c r="L1031" s="84">
        <f t="shared" si="752"/>
        <v>0.00012422360248446083</v>
      </c>
      <c r="M1031" s="53">
        <f aca="true" t="shared" si="758" ref="M1031:M1037">(H1031*L1031)</f>
        <v>1.7759999999998397</v>
      </c>
      <c r="V1031" s="1">
        <v>43161</v>
      </c>
      <c r="W1031" s="46">
        <v>1.77599999999984</v>
      </c>
      <c r="X1031" s="46">
        <f t="shared" si="628"/>
        <v>51080.102986000085</v>
      </c>
    </row>
    <row r="1032" spans="1:24" ht="12.75">
      <c r="A1032" s="1">
        <v>43164</v>
      </c>
      <c r="B1032" s="69" t="s">
        <v>123</v>
      </c>
      <c r="C1032" s="79" t="s">
        <v>42</v>
      </c>
      <c r="D1032" s="80">
        <v>26666</v>
      </c>
      <c r="E1032" s="85">
        <v>0.723</v>
      </c>
      <c r="F1032" s="82">
        <v>43164</v>
      </c>
      <c r="G1032" s="85">
        <v>0.7288</v>
      </c>
      <c r="H1032" s="81">
        <f t="shared" si="750"/>
        <v>19279.518</v>
      </c>
      <c r="I1032" s="81">
        <f t="shared" si="751"/>
        <v>19434.180800000002</v>
      </c>
      <c r="J1032" s="83">
        <f t="shared" si="756"/>
        <v>0</v>
      </c>
      <c r="K1032" s="80">
        <f t="shared" si="757"/>
        <v>0</v>
      </c>
      <c r="L1032" s="84">
        <f t="shared" si="752"/>
        <v>0.008022130013831357</v>
      </c>
      <c r="M1032" s="53">
        <f t="shared" si="758"/>
        <v>154.66280000000188</v>
      </c>
      <c r="V1032" s="1">
        <v>43164</v>
      </c>
      <c r="W1032" s="46">
        <v>154.66280000000188</v>
      </c>
      <c r="X1032" s="46">
        <f t="shared" si="628"/>
        <v>51234.76578600009</v>
      </c>
    </row>
    <row r="1033" spans="1:24" ht="12.75">
      <c r="A1033" s="1">
        <v>43165</v>
      </c>
      <c r="B1033" s="69" t="s">
        <v>126</v>
      </c>
      <c r="C1033" s="79" t="s">
        <v>10</v>
      </c>
      <c r="D1033" s="80">
        <v>5555</v>
      </c>
      <c r="E1033" s="85">
        <v>2.992</v>
      </c>
      <c r="F1033" s="82">
        <v>43165</v>
      </c>
      <c r="G1033" s="85">
        <v>3.044</v>
      </c>
      <c r="H1033" s="81">
        <f t="shared" si="750"/>
        <v>16620.56</v>
      </c>
      <c r="I1033" s="81">
        <f t="shared" si="751"/>
        <v>16909.420000000002</v>
      </c>
      <c r="J1033" s="83">
        <f t="shared" si="756"/>
        <v>0</v>
      </c>
      <c r="K1033" s="80">
        <f t="shared" si="757"/>
        <v>0</v>
      </c>
      <c r="L1033" s="84">
        <f t="shared" si="752"/>
        <v>0.01737967914438506</v>
      </c>
      <c r="M1033" s="53">
        <f t="shared" si="758"/>
        <v>288.8600000000006</v>
      </c>
      <c r="V1033" s="1">
        <v>43165</v>
      </c>
      <c r="W1033" s="46">
        <v>288.8600000000006</v>
      </c>
      <c r="X1033" s="46">
        <f t="shared" si="628"/>
        <v>51523.62578600009</v>
      </c>
    </row>
    <row r="1034" spans="1:24" ht="12.75">
      <c r="A1034" s="1">
        <v>43166</v>
      </c>
      <c r="B1034" s="69" t="s">
        <v>126</v>
      </c>
      <c r="C1034" s="79" t="s">
        <v>10</v>
      </c>
      <c r="D1034" s="80">
        <v>7777</v>
      </c>
      <c r="E1034" s="91">
        <v>3.054959</v>
      </c>
      <c r="F1034" s="82">
        <v>43166</v>
      </c>
      <c r="G1034" s="85">
        <v>3.032</v>
      </c>
      <c r="H1034" s="81">
        <f t="shared" si="750"/>
        <v>23758.416143000002</v>
      </c>
      <c r="I1034" s="81">
        <f t="shared" si="751"/>
        <v>23579.864</v>
      </c>
      <c r="J1034" s="83">
        <f t="shared" si="756"/>
        <v>0</v>
      </c>
      <c r="K1034" s="80">
        <f t="shared" si="757"/>
        <v>0</v>
      </c>
      <c r="L1034" s="84">
        <f t="shared" si="752"/>
        <v>-0.007515321809556233</v>
      </c>
      <c r="M1034" s="53">
        <f t="shared" si="758"/>
        <v>-178.5521430000008</v>
      </c>
      <c r="V1034" s="1">
        <v>43166</v>
      </c>
      <c r="W1034" s="46">
        <v>-178.5521430000008</v>
      </c>
      <c r="X1034" s="46">
        <f t="shared" si="628"/>
        <v>51345.07364300009</v>
      </c>
    </row>
    <row r="1035" spans="1:24" ht="12.75">
      <c r="A1035" s="1">
        <v>43167</v>
      </c>
      <c r="B1035" s="69" t="s">
        <v>123</v>
      </c>
      <c r="C1035" s="79" t="s">
        <v>42</v>
      </c>
      <c r="D1035" s="80">
        <v>27777</v>
      </c>
      <c r="E1035" s="85">
        <v>0.7998</v>
      </c>
      <c r="F1035" s="82">
        <v>43167</v>
      </c>
      <c r="G1035" s="85">
        <v>0.8204</v>
      </c>
      <c r="H1035" s="81">
        <f t="shared" si="750"/>
        <v>22216.044599999997</v>
      </c>
      <c r="I1035" s="81">
        <f t="shared" si="751"/>
        <v>22788.2508</v>
      </c>
      <c r="J1035" s="83">
        <f t="shared" si="756"/>
        <v>0</v>
      </c>
      <c r="K1035" s="80">
        <f t="shared" si="757"/>
        <v>0</v>
      </c>
      <c r="L1035" s="84">
        <f t="shared" si="752"/>
        <v>0.025756439109777634</v>
      </c>
      <c r="M1035" s="53">
        <f t="shared" si="758"/>
        <v>572.2062000000042</v>
      </c>
      <c r="V1035" s="1">
        <v>43167</v>
      </c>
      <c r="W1035" s="46">
        <v>572.2062000000042</v>
      </c>
      <c r="X1035" s="46">
        <f t="shared" si="628"/>
        <v>51917.2798430001</v>
      </c>
    </row>
    <row r="1036" spans="1:24" ht="12.75">
      <c r="A1036" s="1">
        <v>43168</v>
      </c>
      <c r="B1036" s="69" t="s">
        <v>126</v>
      </c>
      <c r="C1036" s="79" t="s">
        <v>10</v>
      </c>
      <c r="D1036" s="80">
        <v>4666</v>
      </c>
      <c r="E1036" s="91">
        <v>3.362593</v>
      </c>
      <c r="F1036" s="82">
        <v>43168</v>
      </c>
      <c r="G1036" s="85">
        <v>3.3005</v>
      </c>
      <c r="H1036" s="81">
        <f t="shared" si="750"/>
        <v>15689.858938</v>
      </c>
      <c r="I1036" s="81">
        <f t="shared" si="751"/>
        <v>15400.133</v>
      </c>
      <c r="J1036" s="83">
        <f aca="true" t="shared" si="759" ref="J1036:J1041">IF(F1036&gt;0,F1036-A1036,0)</f>
        <v>0</v>
      </c>
      <c r="K1036" s="80">
        <f aca="true" t="shared" si="760" ref="K1036:K1041">H1035*J1035</f>
        <v>0</v>
      </c>
      <c r="L1036" s="84">
        <f t="shared" si="752"/>
        <v>-0.018465808975394855</v>
      </c>
      <c r="M1036" s="53">
        <f t="shared" si="758"/>
        <v>-289.7259379999996</v>
      </c>
      <c r="V1036" s="1">
        <v>43168</v>
      </c>
      <c r="W1036" s="46">
        <v>-289.7259379999996</v>
      </c>
      <c r="X1036" s="46">
        <f t="shared" si="628"/>
        <v>51627.553905000095</v>
      </c>
    </row>
    <row r="1037" spans="1:24" ht="12.75">
      <c r="A1037" s="1">
        <v>43171</v>
      </c>
      <c r="B1037" s="69" t="s">
        <v>52</v>
      </c>
      <c r="C1037" s="79" t="s">
        <v>46</v>
      </c>
      <c r="D1037" s="80">
        <v>4888</v>
      </c>
      <c r="E1037" s="86">
        <v>3.284</v>
      </c>
      <c r="F1037" s="82">
        <v>43171</v>
      </c>
      <c r="G1037" s="86">
        <v>3.281</v>
      </c>
      <c r="H1037" s="81">
        <f t="shared" si="750"/>
        <v>16052.192</v>
      </c>
      <c r="I1037" s="81">
        <f t="shared" si="751"/>
        <v>16037.528</v>
      </c>
      <c r="J1037" s="83">
        <f t="shared" si="759"/>
        <v>0</v>
      </c>
      <c r="K1037" s="80">
        <f t="shared" si="760"/>
        <v>0</v>
      </c>
      <c r="L1037" s="84">
        <f t="shared" si="752"/>
        <v>0.0009135200974420721</v>
      </c>
      <c r="M1037" s="53">
        <f t="shared" si="758"/>
        <v>14.66399999999885</v>
      </c>
      <c r="V1037" s="1">
        <v>43171</v>
      </c>
      <c r="W1037" s="46">
        <v>14.66399999999885</v>
      </c>
      <c r="X1037" s="46">
        <f t="shared" si="628"/>
        <v>51642.21790500009</v>
      </c>
    </row>
    <row r="1038" spans="1:24" ht="12.75">
      <c r="A1038" s="1">
        <v>43172</v>
      </c>
      <c r="B1038" s="69" t="s">
        <v>39</v>
      </c>
      <c r="C1038" s="79" t="s">
        <v>46</v>
      </c>
      <c r="D1038" s="80">
        <v>4444</v>
      </c>
      <c r="E1038" s="86">
        <v>3.487</v>
      </c>
      <c r="F1038" s="82">
        <v>43172</v>
      </c>
      <c r="G1038" s="86">
        <v>3.398</v>
      </c>
      <c r="H1038" s="81">
        <f aca="true" t="shared" si="761" ref="H1038:H1046">E1038*D1038</f>
        <v>15496.228000000001</v>
      </c>
      <c r="I1038" s="81">
        <f aca="true" t="shared" si="762" ref="I1038:I1043">IF(F1038&gt;0,G1038*D1038,0)</f>
        <v>15100.712000000001</v>
      </c>
      <c r="J1038" s="83">
        <f t="shared" si="759"/>
        <v>0</v>
      </c>
      <c r="K1038" s="80">
        <f t="shared" si="760"/>
        <v>0</v>
      </c>
      <c r="L1038" s="84">
        <f aca="true" t="shared" si="763" ref="L1038:L1043">IF(F1038&gt;0,IF(LEFT(UPPER(C1038))="S",(H1038-I1038)/H1038,(I1038-H1038)/H1038),0)</f>
        <v>0.025523372526527074</v>
      </c>
      <c r="M1038" s="53">
        <f aca="true" t="shared" si="764" ref="M1038:M1043">(H1038*L1038)</f>
        <v>395.5159999999996</v>
      </c>
      <c r="V1038" s="1">
        <v>43172</v>
      </c>
      <c r="W1038" s="46">
        <v>395.5159999999996</v>
      </c>
      <c r="X1038" s="46">
        <f t="shared" si="628"/>
        <v>52037.73390500009</v>
      </c>
    </row>
    <row r="1039" spans="1:24" ht="12.75">
      <c r="A1039" s="1">
        <v>43173</v>
      </c>
      <c r="B1039" s="69" t="s">
        <v>132</v>
      </c>
      <c r="C1039" s="79" t="s">
        <v>46</v>
      </c>
      <c r="D1039" s="80">
        <v>2999</v>
      </c>
      <c r="E1039" s="85">
        <v>4.842</v>
      </c>
      <c r="F1039" s="82">
        <v>43173</v>
      </c>
      <c r="G1039" s="85">
        <v>4.751</v>
      </c>
      <c r="H1039" s="81">
        <f t="shared" si="761"/>
        <v>14521.158</v>
      </c>
      <c r="I1039" s="81">
        <f t="shared" si="762"/>
        <v>14248.249000000002</v>
      </c>
      <c r="J1039" s="83">
        <f t="shared" si="759"/>
        <v>0</v>
      </c>
      <c r="K1039" s="80">
        <f t="shared" si="760"/>
        <v>0</v>
      </c>
      <c r="L1039" s="84">
        <f t="shared" si="763"/>
        <v>0.01879388682362645</v>
      </c>
      <c r="M1039" s="53">
        <f t="shared" si="764"/>
        <v>272.90899999999783</v>
      </c>
      <c r="V1039" s="1">
        <v>43173</v>
      </c>
      <c r="W1039" s="46">
        <v>272.90899999999783</v>
      </c>
      <c r="X1039" s="46">
        <f t="shared" si="628"/>
        <v>52310.64290500009</v>
      </c>
    </row>
    <row r="1040" spans="1:24" ht="12.75">
      <c r="A1040" s="1">
        <v>43174</v>
      </c>
      <c r="B1040" s="69" t="s">
        <v>94</v>
      </c>
      <c r="C1040" s="79" t="s">
        <v>42</v>
      </c>
      <c r="D1040" s="80">
        <v>1777</v>
      </c>
      <c r="E1040" s="85">
        <v>17.0231</v>
      </c>
      <c r="F1040" s="82">
        <v>43174</v>
      </c>
      <c r="G1040" s="86">
        <v>17.204</v>
      </c>
      <c r="H1040" s="81">
        <f t="shared" si="761"/>
        <v>30250.0487</v>
      </c>
      <c r="I1040" s="81">
        <f t="shared" si="762"/>
        <v>30571.508</v>
      </c>
      <c r="J1040" s="83">
        <f t="shared" si="759"/>
        <v>0</v>
      </c>
      <c r="K1040" s="80">
        <f t="shared" si="760"/>
        <v>0</v>
      </c>
      <c r="L1040" s="84">
        <f t="shared" si="763"/>
        <v>0.010626736610840638</v>
      </c>
      <c r="M1040" s="53">
        <f t="shared" si="764"/>
        <v>321.45930000000226</v>
      </c>
      <c r="V1040" s="1">
        <v>43174</v>
      </c>
      <c r="W1040" s="46">
        <v>321.45930000000226</v>
      </c>
      <c r="X1040" s="46">
        <f t="shared" si="628"/>
        <v>52632.10220500009</v>
      </c>
    </row>
    <row r="1041" spans="1:24" ht="12.75">
      <c r="A1041" s="1">
        <v>43175</v>
      </c>
      <c r="B1041" s="69" t="s">
        <v>62</v>
      </c>
      <c r="C1041" s="79" t="s">
        <v>46</v>
      </c>
      <c r="D1041" s="80">
        <v>34444</v>
      </c>
      <c r="E1041" s="85">
        <v>0.8084</v>
      </c>
      <c r="F1041" s="82">
        <v>43175</v>
      </c>
      <c r="G1041" s="85">
        <v>0.8088</v>
      </c>
      <c r="H1041" s="81">
        <f t="shared" si="761"/>
        <v>27844.5296</v>
      </c>
      <c r="I1041" s="81">
        <f t="shared" si="762"/>
        <v>27858.3072</v>
      </c>
      <c r="J1041" s="83">
        <f t="shared" si="759"/>
        <v>0</v>
      </c>
      <c r="K1041" s="80">
        <f t="shared" si="760"/>
        <v>0</v>
      </c>
      <c r="L1041" s="84">
        <f t="shared" si="763"/>
        <v>-0.0004948045522017948</v>
      </c>
      <c r="M1041" s="53">
        <f t="shared" si="764"/>
        <v>-13.777599999997621</v>
      </c>
      <c r="V1041" s="1">
        <v>43175</v>
      </c>
      <c r="W1041" s="46">
        <v>-13.77759999999762</v>
      </c>
      <c r="X1041" s="46">
        <f t="shared" si="628"/>
        <v>52618.32460500009</v>
      </c>
    </row>
    <row r="1042" spans="1:24" ht="12.75">
      <c r="A1042" s="1">
        <v>43178</v>
      </c>
      <c r="B1042" s="69" t="s">
        <v>112</v>
      </c>
      <c r="C1042" s="79" t="s">
        <v>42</v>
      </c>
      <c r="D1042" s="80">
        <v>1999</v>
      </c>
      <c r="E1042" s="86">
        <v>7.286</v>
      </c>
      <c r="F1042" s="82">
        <v>43178</v>
      </c>
      <c r="G1042" s="86">
        <v>7.338</v>
      </c>
      <c r="H1042" s="81">
        <f t="shared" si="761"/>
        <v>14564.714</v>
      </c>
      <c r="I1042" s="81">
        <f t="shared" si="762"/>
        <v>14668.662</v>
      </c>
      <c r="J1042" s="83">
        <f aca="true" t="shared" si="765" ref="J1042:J1047">IF(F1042&gt;0,F1042-A1042,0)</f>
        <v>0</v>
      </c>
      <c r="K1042" s="80">
        <f aca="true" t="shared" si="766" ref="K1042:K1047">H1041*J1041</f>
        <v>0</v>
      </c>
      <c r="L1042" s="84">
        <f t="shared" si="763"/>
        <v>0.0071369750205874495</v>
      </c>
      <c r="M1042" s="53">
        <f t="shared" si="764"/>
        <v>103.94800000000032</v>
      </c>
      <c r="V1042" s="1">
        <v>43178</v>
      </c>
      <c r="W1042" s="46">
        <v>103.94800000000032</v>
      </c>
      <c r="X1042" s="46">
        <f t="shared" si="628"/>
        <v>52722.27260500009</v>
      </c>
    </row>
    <row r="1043" spans="1:24" ht="12.75">
      <c r="A1043" s="1">
        <v>43179</v>
      </c>
      <c r="B1043" s="69" t="s">
        <v>102</v>
      </c>
      <c r="C1043" s="79" t="s">
        <v>42</v>
      </c>
      <c r="D1043" s="80">
        <v>999</v>
      </c>
      <c r="E1043" s="81">
        <v>22.6</v>
      </c>
      <c r="F1043" s="82">
        <v>43179</v>
      </c>
      <c r="G1043" s="81">
        <v>22.68</v>
      </c>
      <c r="H1043" s="81">
        <f t="shared" si="761"/>
        <v>22577.4</v>
      </c>
      <c r="I1043" s="81">
        <f t="shared" si="762"/>
        <v>22657.32</v>
      </c>
      <c r="J1043" s="83">
        <f t="shared" si="765"/>
        <v>0</v>
      </c>
      <c r="K1043" s="80">
        <f t="shared" si="766"/>
        <v>0</v>
      </c>
      <c r="L1043" s="84">
        <f t="shared" si="763"/>
        <v>0.00353982300884948</v>
      </c>
      <c r="M1043" s="53">
        <f t="shared" si="764"/>
        <v>79.91999999999825</v>
      </c>
      <c r="V1043" s="1">
        <v>43179</v>
      </c>
      <c r="W1043" s="46">
        <v>79.91999999999825</v>
      </c>
      <c r="X1043" s="46">
        <f t="shared" si="628"/>
        <v>52802.19260500009</v>
      </c>
    </row>
    <row r="1044" spans="1:24" ht="12.75">
      <c r="A1044" s="1">
        <v>43180</v>
      </c>
      <c r="B1044" s="69" t="s">
        <v>58</v>
      </c>
      <c r="C1044" s="79" t="s">
        <v>42</v>
      </c>
      <c r="D1044" s="80">
        <v>14999</v>
      </c>
      <c r="E1044" s="85">
        <v>1.511</v>
      </c>
      <c r="F1044" s="82">
        <v>43180</v>
      </c>
      <c r="G1044" s="85">
        <v>1.492</v>
      </c>
      <c r="H1044" s="81">
        <f t="shared" si="761"/>
        <v>22663.488999999998</v>
      </c>
      <c r="I1044" s="81">
        <f aca="true" t="shared" si="767" ref="I1044:I1049">IF(F1044&gt;0,G1044*D1044,0)</f>
        <v>22378.508</v>
      </c>
      <c r="J1044" s="83">
        <f t="shared" si="765"/>
        <v>0</v>
      </c>
      <c r="K1044" s="80">
        <f t="shared" si="766"/>
        <v>0</v>
      </c>
      <c r="L1044" s="84">
        <f aca="true" t="shared" si="768" ref="L1044:L1049">IF(F1044&gt;0,IF(LEFT(UPPER(C1044))="S",(H1044-I1044)/H1044,(I1044-H1044)/H1044),0)</f>
        <v>-0.012574454003970711</v>
      </c>
      <c r="M1044" s="53">
        <f aca="true" t="shared" si="769" ref="M1044:M1049">(H1044*L1044)</f>
        <v>-284.98099999999613</v>
      </c>
      <c r="V1044" s="1">
        <v>43180</v>
      </c>
      <c r="W1044" s="46">
        <v>-284.98099999999613</v>
      </c>
      <c r="X1044" s="46">
        <f t="shared" si="628"/>
        <v>52517.21160500009</v>
      </c>
    </row>
    <row r="1045" spans="1:24" ht="12.75">
      <c r="A1045" s="1">
        <v>43185</v>
      </c>
      <c r="B1045" s="69" t="s">
        <v>111</v>
      </c>
      <c r="C1045" s="79" t="s">
        <v>42</v>
      </c>
      <c r="D1045" s="80">
        <v>44444</v>
      </c>
      <c r="E1045" s="85">
        <v>0.7742</v>
      </c>
      <c r="F1045" s="82">
        <v>43185</v>
      </c>
      <c r="G1045" s="85">
        <v>0.768</v>
      </c>
      <c r="H1045" s="81">
        <f t="shared" si="761"/>
        <v>34408.5448</v>
      </c>
      <c r="I1045" s="81">
        <f t="shared" si="767"/>
        <v>34132.992</v>
      </c>
      <c r="J1045" s="83">
        <f t="shared" si="765"/>
        <v>0</v>
      </c>
      <c r="K1045" s="80">
        <f t="shared" si="766"/>
        <v>0</v>
      </c>
      <c r="L1045" s="84">
        <f t="shared" si="768"/>
        <v>-0.008008266597778495</v>
      </c>
      <c r="M1045" s="53">
        <f t="shared" si="769"/>
        <v>-275.55280000000494</v>
      </c>
      <c r="V1045" s="1">
        <v>43185</v>
      </c>
      <c r="W1045" s="46">
        <v>-275.55280000000494</v>
      </c>
      <c r="X1045" s="46">
        <f t="shared" si="628"/>
        <v>52241.65880500009</v>
      </c>
    </row>
    <row r="1046" spans="1:24" ht="12.75">
      <c r="A1046" s="1">
        <v>43186</v>
      </c>
      <c r="B1046" s="69" t="s">
        <v>137</v>
      </c>
      <c r="C1046" s="79" t="s">
        <v>42</v>
      </c>
      <c r="D1046" s="80">
        <v>3333</v>
      </c>
      <c r="E1046" s="90">
        <v>9.47937</v>
      </c>
      <c r="F1046" s="82">
        <v>43186</v>
      </c>
      <c r="G1046" s="85">
        <v>9.516</v>
      </c>
      <c r="H1046" s="81">
        <f t="shared" si="761"/>
        <v>31594.740209999996</v>
      </c>
      <c r="I1046" s="81">
        <f t="shared" si="767"/>
        <v>31716.828</v>
      </c>
      <c r="J1046" s="83">
        <f t="shared" si="765"/>
        <v>0</v>
      </c>
      <c r="K1046" s="80">
        <f t="shared" si="766"/>
        <v>0</v>
      </c>
      <c r="L1046" s="84">
        <f t="shared" si="768"/>
        <v>0.003864180847461542</v>
      </c>
      <c r="M1046" s="53">
        <f t="shared" si="769"/>
        <v>122.08779000000504</v>
      </c>
      <c r="V1046" s="1">
        <v>43186</v>
      </c>
      <c r="W1046" s="46">
        <v>122.08779000000504</v>
      </c>
      <c r="X1046" s="46">
        <f t="shared" si="628"/>
        <v>52363.74659500009</v>
      </c>
    </row>
    <row r="1047" spans="1:24" ht="12.75">
      <c r="A1047" s="1">
        <v>43187</v>
      </c>
      <c r="B1047" s="69" t="s">
        <v>145</v>
      </c>
      <c r="C1047" s="79" t="s">
        <v>42</v>
      </c>
      <c r="D1047" s="80">
        <v>777</v>
      </c>
      <c r="E1047" s="85">
        <v>28.0105</v>
      </c>
      <c r="F1047" s="82">
        <v>43187</v>
      </c>
      <c r="G1047" s="81">
        <v>28.86</v>
      </c>
      <c r="H1047" s="81">
        <f aca="true" t="shared" si="770" ref="H1047:H1055">E1047*D1047</f>
        <v>21764.1585</v>
      </c>
      <c r="I1047" s="81">
        <f t="shared" si="767"/>
        <v>22424.22</v>
      </c>
      <c r="J1047" s="83">
        <f t="shared" si="765"/>
        <v>0</v>
      </c>
      <c r="K1047" s="80">
        <f t="shared" si="766"/>
        <v>0</v>
      </c>
      <c r="L1047" s="84">
        <f t="shared" si="768"/>
        <v>0.030327912747005577</v>
      </c>
      <c r="M1047" s="53">
        <f t="shared" si="769"/>
        <v>660.0614999999998</v>
      </c>
      <c r="V1047" s="1">
        <v>43187</v>
      </c>
      <c r="W1047" s="46">
        <v>660.0614999999998</v>
      </c>
      <c r="X1047" s="46">
        <f t="shared" si="628"/>
        <v>53023.80809500009</v>
      </c>
    </row>
    <row r="1048" spans="1:24" ht="12.75">
      <c r="A1048" s="1">
        <v>43188</v>
      </c>
      <c r="B1048" s="69" t="s">
        <v>81</v>
      </c>
      <c r="C1048" s="79" t="s">
        <v>42</v>
      </c>
      <c r="D1048" s="80">
        <v>1999</v>
      </c>
      <c r="E1048" s="86">
        <v>16.886</v>
      </c>
      <c r="F1048" s="82">
        <v>43188</v>
      </c>
      <c r="G1048" s="85">
        <v>17.106</v>
      </c>
      <c r="H1048" s="81">
        <f t="shared" si="770"/>
        <v>33755.114</v>
      </c>
      <c r="I1048" s="81">
        <f t="shared" si="767"/>
        <v>34194.894</v>
      </c>
      <c r="J1048" s="83">
        <f aca="true" t="shared" si="771" ref="J1048:J1053">IF(F1048&gt;0,F1048-A1048,0)</f>
        <v>0</v>
      </c>
      <c r="K1048" s="80">
        <f aca="true" t="shared" si="772" ref="K1048:K1053">H1047*J1047</f>
        <v>0</v>
      </c>
      <c r="L1048" s="84">
        <f t="shared" si="768"/>
        <v>0.013028544356271432</v>
      </c>
      <c r="M1048" s="53">
        <f t="shared" si="769"/>
        <v>439.77999999999884</v>
      </c>
      <c r="V1048" s="1">
        <v>43188</v>
      </c>
      <c r="W1048" s="46">
        <v>439.77999999999884</v>
      </c>
      <c r="X1048" s="46">
        <f t="shared" si="628"/>
        <v>53463.58809500009</v>
      </c>
    </row>
    <row r="1049" spans="1:24" ht="12.75">
      <c r="A1049" s="1">
        <v>43193</v>
      </c>
      <c r="B1049" s="69" t="s">
        <v>85</v>
      </c>
      <c r="C1049" s="79" t="s">
        <v>42</v>
      </c>
      <c r="D1049" s="80">
        <v>1111</v>
      </c>
      <c r="E1049" s="86">
        <v>19.183</v>
      </c>
      <c r="F1049" s="82">
        <v>43193</v>
      </c>
      <c r="G1049" s="81">
        <v>19.5</v>
      </c>
      <c r="H1049" s="81">
        <f t="shared" si="770"/>
        <v>21312.313</v>
      </c>
      <c r="I1049" s="81">
        <f t="shared" si="767"/>
        <v>21664.5</v>
      </c>
      <c r="J1049" s="83">
        <f t="shared" si="771"/>
        <v>0</v>
      </c>
      <c r="K1049" s="80">
        <f t="shared" si="772"/>
        <v>0</v>
      </c>
      <c r="L1049" s="84">
        <f t="shared" si="768"/>
        <v>0.01652504821977801</v>
      </c>
      <c r="M1049" s="53">
        <f t="shared" si="769"/>
        <v>352.18700000000166</v>
      </c>
      <c r="V1049" s="1">
        <v>43193</v>
      </c>
      <c r="W1049" s="46">
        <v>352.1870000000017</v>
      </c>
      <c r="X1049" s="46">
        <f t="shared" si="628"/>
        <v>53815.77509500009</v>
      </c>
    </row>
    <row r="1050" spans="1:24" ht="12.75">
      <c r="A1050" s="1">
        <v>43194</v>
      </c>
      <c r="B1050" s="69" t="s">
        <v>131</v>
      </c>
      <c r="C1050" s="79" t="s">
        <v>42</v>
      </c>
      <c r="D1050" s="80">
        <v>888</v>
      </c>
      <c r="E1050" s="81">
        <v>17.04</v>
      </c>
      <c r="F1050" s="82">
        <v>43194</v>
      </c>
      <c r="G1050" s="81">
        <v>16.72</v>
      </c>
      <c r="H1050" s="81">
        <f t="shared" si="770"/>
        <v>15131.519999999999</v>
      </c>
      <c r="I1050" s="81">
        <f aca="true" t="shared" si="773" ref="I1050:I1055">IF(F1050&gt;0,G1050*D1050,0)</f>
        <v>14847.359999999999</v>
      </c>
      <c r="J1050" s="83">
        <f t="shared" si="771"/>
        <v>0</v>
      </c>
      <c r="K1050" s="80">
        <f t="shared" si="772"/>
        <v>0</v>
      </c>
      <c r="L1050" s="84">
        <f aca="true" t="shared" si="774" ref="L1050:L1055">IF(F1050&gt;0,IF(LEFT(UPPER(C1050))="S",(H1050-I1050)/H1050,(I1050-H1050)/H1050),0)</f>
        <v>-0.01877934272300469</v>
      </c>
      <c r="M1050" s="53">
        <f aca="true" t="shared" si="775" ref="M1050:M1055">(H1050*L1050)</f>
        <v>-284.15999999999985</v>
      </c>
      <c r="V1050" s="1">
        <v>43194</v>
      </c>
      <c r="W1050" s="46">
        <v>-284.15999999999985</v>
      </c>
      <c r="X1050" s="46">
        <f t="shared" si="628"/>
        <v>53531.61509500009</v>
      </c>
    </row>
    <row r="1051" spans="1:24" ht="12.75">
      <c r="A1051" s="1">
        <v>43195</v>
      </c>
      <c r="B1051" s="69" t="s">
        <v>103</v>
      </c>
      <c r="C1051" s="79" t="s">
        <v>46</v>
      </c>
      <c r="D1051" s="80">
        <v>588</v>
      </c>
      <c r="E1051" s="81">
        <v>32.6</v>
      </c>
      <c r="F1051" s="82">
        <v>43195</v>
      </c>
      <c r="G1051" s="81">
        <v>32.92</v>
      </c>
      <c r="H1051" s="81">
        <f t="shared" si="770"/>
        <v>19168.8</v>
      </c>
      <c r="I1051" s="81">
        <f t="shared" si="773"/>
        <v>19356.960000000003</v>
      </c>
      <c r="J1051" s="83">
        <f t="shared" si="771"/>
        <v>0</v>
      </c>
      <c r="K1051" s="80">
        <f t="shared" si="772"/>
        <v>0</v>
      </c>
      <c r="L1051" s="84">
        <f t="shared" si="774"/>
        <v>-0.009815950920245581</v>
      </c>
      <c r="M1051" s="53">
        <f t="shared" si="775"/>
        <v>-188.1600000000035</v>
      </c>
      <c r="V1051" s="1">
        <v>43195</v>
      </c>
      <c r="W1051" s="46">
        <v>-188.1600000000035</v>
      </c>
      <c r="X1051" s="46">
        <f t="shared" si="628"/>
        <v>53343.455095000085</v>
      </c>
    </row>
    <row r="1052" spans="1:24" ht="12.75">
      <c r="A1052" s="1">
        <v>43196</v>
      </c>
      <c r="B1052" s="69" t="s">
        <v>94</v>
      </c>
      <c r="C1052" s="79" t="s">
        <v>42</v>
      </c>
      <c r="D1052" s="80">
        <v>1333</v>
      </c>
      <c r="E1052" s="86">
        <v>18.342</v>
      </c>
      <c r="F1052" s="82">
        <v>43196</v>
      </c>
      <c r="G1052" s="81">
        <v>18.24</v>
      </c>
      <c r="H1052" s="81">
        <f t="shared" si="770"/>
        <v>24449.886</v>
      </c>
      <c r="I1052" s="81">
        <f t="shared" si="773"/>
        <v>24313.92</v>
      </c>
      <c r="J1052" s="83">
        <f t="shared" si="771"/>
        <v>0</v>
      </c>
      <c r="K1052" s="80">
        <f t="shared" si="772"/>
        <v>0</v>
      </c>
      <c r="L1052" s="84">
        <f t="shared" si="774"/>
        <v>-0.005561007523716076</v>
      </c>
      <c r="M1052" s="53">
        <f t="shared" si="775"/>
        <v>-135.96600000000035</v>
      </c>
      <c r="V1052" s="1">
        <v>43196</v>
      </c>
      <c r="W1052" s="46">
        <v>-135.96600000000035</v>
      </c>
      <c r="X1052" s="46">
        <f t="shared" si="628"/>
        <v>53207.489095000084</v>
      </c>
    </row>
    <row r="1053" spans="1:24" ht="12.75">
      <c r="A1053" s="1">
        <v>43199</v>
      </c>
      <c r="B1053" s="69" t="s">
        <v>149</v>
      </c>
      <c r="C1053" s="79" t="s">
        <v>10</v>
      </c>
      <c r="D1053" s="80">
        <v>2999</v>
      </c>
      <c r="E1053" s="86">
        <v>9.562</v>
      </c>
      <c r="F1053" s="82">
        <v>43199</v>
      </c>
      <c r="G1053" s="85">
        <v>9.4624</v>
      </c>
      <c r="H1053" s="81">
        <f t="shared" si="770"/>
        <v>28676.438</v>
      </c>
      <c r="I1053" s="81">
        <f t="shared" si="773"/>
        <v>28377.7376</v>
      </c>
      <c r="J1053" s="83">
        <f t="shared" si="771"/>
        <v>0</v>
      </c>
      <c r="K1053" s="80">
        <f t="shared" si="772"/>
        <v>0</v>
      </c>
      <c r="L1053" s="84">
        <f t="shared" si="774"/>
        <v>-0.010416230914034649</v>
      </c>
      <c r="M1053" s="53">
        <f t="shared" si="775"/>
        <v>-298.7003999999979</v>
      </c>
      <c r="V1053" s="1">
        <v>43199</v>
      </c>
      <c r="W1053" s="46">
        <v>-298.7003999999979</v>
      </c>
      <c r="X1053" s="46">
        <f t="shared" si="628"/>
        <v>52908.78869500008</v>
      </c>
    </row>
    <row r="1054" spans="1:24" ht="12.75">
      <c r="A1054" s="1">
        <v>43200</v>
      </c>
      <c r="B1054" s="69" t="s">
        <v>51</v>
      </c>
      <c r="C1054" s="79" t="s">
        <v>42</v>
      </c>
      <c r="D1054" s="80">
        <v>1222</v>
      </c>
      <c r="E1054" s="81">
        <v>24.37</v>
      </c>
      <c r="F1054" s="82">
        <v>43200</v>
      </c>
      <c r="G1054" s="81">
        <v>24.73</v>
      </c>
      <c r="H1054" s="81">
        <f t="shared" si="770"/>
        <v>29780.14</v>
      </c>
      <c r="I1054" s="81">
        <f t="shared" si="773"/>
        <v>30220.06</v>
      </c>
      <c r="J1054" s="83">
        <f aca="true" t="shared" si="776" ref="J1054:J1059">IF(F1054&gt;0,F1054-A1054,0)</f>
        <v>0</v>
      </c>
      <c r="K1054" s="80">
        <f aca="true" t="shared" si="777" ref="K1054:K1059">H1053*J1053</f>
        <v>0</v>
      </c>
      <c r="L1054" s="84">
        <f t="shared" si="774"/>
        <v>0.01477226097661065</v>
      </c>
      <c r="M1054" s="53">
        <f t="shared" si="775"/>
        <v>439.9200000000019</v>
      </c>
      <c r="V1054" s="1">
        <v>43200</v>
      </c>
      <c r="W1054" s="46">
        <v>439.9200000000019</v>
      </c>
      <c r="X1054" s="46">
        <f t="shared" si="628"/>
        <v>53348.70869500008</v>
      </c>
    </row>
    <row r="1055" spans="1:24" ht="12.75">
      <c r="A1055" s="1">
        <v>43202</v>
      </c>
      <c r="B1055" s="69" t="s">
        <v>111</v>
      </c>
      <c r="C1055" s="79" t="s">
        <v>46</v>
      </c>
      <c r="D1055" s="80">
        <v>19999</v>
      </c>
      <c r="E1055" s="85">
        <v>0.8404</v>
      </c>
      <c r="F1055" s="82">
        <v>43202</v>
      </c>
      <c r="G1055" s="85">
        <v>0.8552</v>
      </c>
      <c r="H1055" s="81">
        <f t="shared" si="770"/>
        <v>16807.1596</v>
      </c>
      <c r="I1055" s="81">
        <f t="shared" si="773"/>
        <v>17103.1448</v>
      </c>
      <c r="J1055" s="83">
        <f t="shared" si="776"/>
        <v>0</v>
      </c>
      <c r="K1055" s="80">
        <f t="shared" si="777"/>
        <v>0</v>
      </c>
      <c r="L1055" s="84">
        <f t="shared" si="774"/>
        <v>-0.017610661589719134</v>
      </c>
      <c r="M1055" s="53">
        <f t="shared" si="775"/>
        <v>-295.98519999999917</v>
      </c>
      <c r="V1055" s="1">
        <v>43202</v>
      </c>
      <c r="W1055" s="46">
        <v>-295.98519999999917</v>
      </c>
      <c r="X1055" s="46">
        <f t="shared" si="628"/>
        <v>53052.723495000086</v>
      </c>
    </row>
    <row r="1056" spans="1:24" ht="12.75">
      <c r="A1056" s="1">
        <v>43203</v>
      </c>
      <c r="B1056" s="69" t="s">
        <v>52</v>
      </c>
      <c r="C1056" s="79" t="s">
        <v>42</v>
      </c>
      <c r="D1056" s="80">
        <v>7999</v>
      </c>
      <c r="E1056" s="86">
        <v>3.256</v>
      </c>
      <c r="F1056" s="82">
        <v>43203</v>
      </c>
      <c r="G1056" s="86">
        <v>3.247</v>
      </c>
      <c r="H1056" s="81">
        <f aca="true" t="shared" si="778" ref="H1056:H1061">E1056*D1056</f>
        <v>26044.744</v>
      </c>
      <c r="I1056" s="81">
        <f aca="true" t="shared" si="779" ref="I1056:I1061">IF(F1056&gt;0,G1056*D1056,0)</f>
        <v>25972.753</v>
      </c>
      <c r="J1056" s="83">
        <f t="shared" si="776"/>
        <v>0</v>
      </c>
      <c r="K1056" s="80">
        <f t="shared" si="777"/>
        <v>0</v>
      </c>
      <c r="L1056" s="84">
        <f aca="true" t="shared" si="780" ref="L1056:L1061">IF(F1056&gt;0,IF(LEFT(UPPER(C1056))="S",(H1056-I1056)/H1056,(I1056-H1056)/H1056),0)</f>
        <v>-0.0027641277641276937</v>
      </c>
      <c r="M1056" s="53">
        <f aca="true" t="shared" si="781" ref="M1056:M1061">(H1056*L1056)</f>
        <v>-71.99099999999817</v>
      </c>
      <c r="V1056" s="1">
        <v>43203</v>
      </c>
      <c r="W1056" s="46">
        <v>-71.99099999999817</v>
      </c>
      <c r="X1056" s="46">
        <f t="shared" si="628"/>
        <v>52980.73249500009</v>
      </c>
    </row>
    <row r="1057" spans="1:24" ht="12.75">
      <c r="A1057" s="1">
        <v>43206</v>
      </c>
      <c r="B1057" s="69" t="s">
        <v>43</v>
      </c>
      <c r="C1057" s="79" t="s">
        <v>46</v>
      </c>
      <c r="D1057" s="80">
        <v>2222</v>
      </c>
      <c r="E1057" s="81">
        <v>15.41</v>
      </c>
      <c r="F1057" s="82">
        <v>43206</v>
      </c>
      <c r="G1057" s="86">
        <v>15.448</v>
      </c>
      <c r="H1057" s="81">
        <f t="shared" si="778"/>
        <v>34241.02</v>
      </c>
      <c r="I1057" s="81">
        <f t="shared" si="779"/>
        <v>34325.456</v>
      </c>
      <c r="J1057" s="83">
        <f t="shared" si="776"/>
        <v>0</v>
      </c>
      <c r="K1057" s="80">
        <f t="shared" si="777"/>
        <v>0</v>
      </c>
      <c r="L1057" s="84">
        <f t="shared" si="780"/>
        <v>-0.002465931213497773</v>
      </c>
      <c r="M1057" s="53">
        <f t="shared" si="781"/>
        <v>-84.43600000000151</v>
      </c>
      <c r="V1057" s="1">
        <v>43206</v>
      </c>
      <c r="W1057" s="46">
        <v>-84.43600000000151</v>
      </c>
      <c r="X1057" s="46">
        <f t="shared" si="628"/>
        <v>52896.29649500009</v>
      </c>
    </row>
    <row r="1058" spans="1:24" ht="12.75">
      <c r="A1058" s="1">
        <v>43207</v>
      </c>
      <c r="B1058" s="69" t="s">
        <v>41</v>
      </c>
      <c r="C1058" s="79" t="s">
        <v>46</v>
      </c>
      <c r="D1058" s="80">
        <v>33333</v>
      </c>
      <c r="E1058" s="86">
        <v>0.851</v>
      </c>
      <c r="F1058" s="82">
        <v>43207</v>
      </c>
      <c r="G1058" s="85">
        <v>0.8382</v>
      </c>
      <c r="H1058" s="81">
        <f t="shared" si="778"/>
        <v>28366.382999999998</v>
      </c>
      <c r="I1058" s="81">
        <f t="shared" si="779"/>
        <v>27939.720599999997</v>
      </c>
      <c r="J1058" s="83">
        <f t="shared" si="776"/>
        <v>0</v>
      </c>
      <c r="K1058" s="80">
        <f t="shared" si="777"/>
        <v>0</v>
      </c>
      <c r="L1058" s="84">
        <f t="shared" si="780"/>
        <v>0.015041128084606383</v>
      </c>
      <c r="M1058" s="53">
        <f t="shared" si="781"/>
        <v>426.66240000000107</v>
      </c>
      <c r="V1058" s="1">
        <v>43207</v>
      </c>
      <c r="W1058" s="46">
        <v>426.66240000000107</v>
      </c>
      <c r="X1058" s="46">
        <f t="shared" si="628"/>
        <v>53322.95889500009</v>
      </c>
    </row>
    <row r="1059" spans="1:24" ht="12.75">
      <c r="A1059" s="1">
        <v>43208</v>
      </c>
      <c r="B1059" s="69" t="s">
        <v>43</v>
      </c>
      <c r="C1059" s="79" t="s">
        <v>46</v>
      </c>
      <c r="D1059" s="80">
        <v>2999</v>
      </c>
      <c r="E1059" s="86">
        <v>15.636</v>
      </c>
      <c r="F1059" s="82">
        <v>43208</v>
      </c>
      <c r="G1059" s="85">
        <v>15.7351</v>
      </c>
      <c r="H1059" s="81">
        <f t="shared" si="778"/>
        <v>46892.363999999994</v>
      </c>
      <c r="I1059" s="81">
        <f t="shared" si="779"/>
        <v>47189.5649</v>
      </c>
      <c r="J1059" s="83">
        <f t="shared" si="776"/>
        <v>0</v>
      </c>
      <c r="K1059" s="80">
        <f t="shared" si="777"/>
        <v>0</v>
      </c>
      <c r="L1059" s="84">
        <f t="shared" si="780"/>
        <v>-0.0063379380915836</v>
      </c>
      <c r="M1059" s="53">
        <f t="shared" si="781"/>
        <v>-297.20090000000346</v>
      </c>
      <c r="V1059" s="1">
        <v>43208</v>
      </c>
      <c r="W1059" s="46">
        <v>-297.20090000000346</v>
      </c>
      <c r="X1059" s="46">
        <f t="shared" si="628"/>
        <v>53025.75799500009</v>
      </c>
    </row>
    <row r="1060" spans="1:24" ht="12.75">
      <c r="A1060" s="1">
        <v>43209</v>
      </c>
      <c r="B1060" s="69" t="s">
        <v>41</v>
      </c>
      <c r="C1060" s="79" t="s">
        <v>42</v>
      </c>
      <c r="D1060" s="80">
        <v>29999</v>
      </c>
      <c r="E1060" s="85">
        <v>0.8608</v>
      </c>
      <c r="F1060" s="82">
        <v>43209</v>
      </c>
      <c r="G1060" s="85">
        <v>0.8624</v>
      </c>
      <c r="H1060" s="81">
        <f t="shared" si="778"/>
        <v>25823.1392</v>
      </c>
      <c r="I1060" s="81">
        <f t="shared" si="779"/>
        <v>25871.137600000002</v>
      </c>
      <c r="J1060" s="83">
        <f aca="true" t="shared" si="782" ref="J1060:J1065">IF(F1060&gt;0,F1060-A1060,0)</f>
        <v>0</v>
      </c>
      <c r="K1060" s="80">
        <f aca="true" t="shared" si="783" ref="K1060:K1065">H1059*J1059</f>
        <v>0</v>
      </c>
      <c r="L1060" s="84">
        <f t="shared" si="780"/>
        <v>0.0018587360594795694</v>
      </c>
      <c r="M1060" s="53">
        <f t="shared" si="781"/>
        <v>47.9984000000004</v>
      </c>
      <c r="V1060" s="1">
        <v>43209</v>
      </c>
      <c r="W1060" s="46">
        <v>47.9984000000004</v>
      </c>
      <c r="X1060" s="46">
        <f t="shared" si="628"/>
        <v>53073.75639500009</v>
      </c>
    </row>
    <row r="1061" spans="1:24" ht="12.75">
      <c r="A1061" s="1">
        <v>43213</v>
      </c>
      <c r="B1061" s="69" t="s">
        <v>43</v>
      </c>
      <c r="C1061" s="79" t="s">
        <v>46</v>
      </c>
      <c r="D1061" s="80">
        <v>1499</v>
      </c>
      <c r="E1061" s="81">
        <v>15.91</v>
      </c>
      <c r="F1061" s="82">
        <v>43213</v>
      </c>
      <c r="G1061" s="86">
        <v>16.088</v>
      </c>
      <c r="H1061" s="81">
        <f t="shared" si="778"/>
        <v>23849.09</v>
      </c>
      <c r="I1061" s="81">
        <f t="shared" si="779"/>
        <v>24115.912</v>
      </c>
      <c r="J1061" s="83">
        <f t="shared" si="782"/>
        <v>0</v>
      </c>
      <c r="K1061" s="80">
        <f t="shared" si="783"/>
        <v>0</v>
      </c>
      <c r="L1061" s="84">
        <f t="shared" si="780"/>
        <v>-0.01118793211816468</v>
      </c>
      <c r="M1061" s="53">
        <f t="shared" si="781"/>
        <v>-266.8220000000001</v>
      </c>
      <c r="V1061" s="1">
        <v>43213</v>
      </c>
      <c r="W1061" s="46">
        <v>-266.8220000000001</v>
      </c>
      <c r="X1061" s="46">
        <f t="shared" si="628"/>
        <v>52806.93439500009</v>
      </c>
    </row>
    <row r="1062" spans="1:24" ht="12.75">
      <c r="A1062" s="1">
        <v>43214</v>
      </c>
      <c r="B1062" s="69" t="s">
        <v>43</v>
      </c>
      <c r="C1062" s="79" t="s">
        <v>46</v>
      </c>
      <c r="D1062" s="80">
        <v>2999</v>
      </c>
      <c r="E1062" s="81">
        <v>16.09</v>
      </c>
      <c r="F1062" s="82">
        <v>43214</v>
      </c>
      <c r="G1062" s="85">
        <v>16.028</v>
      </c>
      <c r="H1062" s="81">
        <f aca="true" t="shared" si="784" ref="H1062:H1071">E1062*D1062</f>
        <v>48253.909999999996</v>
      </c>
      <c r="I1062" s="81">
        <f aca="true" t="shared" si="785" ref="I1062:I1071">IF(F1062&gt;0,G1062*D1062,0)</f>
        <v>48067.971999999994</v>
      </c>
      <c r="J1062" s="83">
        <f t="shared" si="782"/>
        <v>0</v>
      </c>
      <c r="K1062" s="80">
        <f t="shared" si="783"/>
        <v>0</v>
      </c>
      <c r="L1062" s="84">
        <f aca="true" t="shared" si="786" ref="L1062:L1067">IF(F1062&gt;0,IF(LEFT(UPPER(C1062))="S",(H1062-I1062)/H1062,(I1062-H1062)/H1062),0)</f>
        <v>0.0038533250466128433</v>
      </c>
      <c r="M1062" s="53">
        <f aca="true" t="shared" si="787" ref="M1062:M1067">(H1062*L1062)</f>
        <v>185.93800000000192</v>
      </c>
      <c r="V1062" s="1">
        <v>43214</v>
      </c>
      <c r="W1062" s="46">
        <v>185.93800000000192</v>
      </c>
      <c r="X1062" s="46">
        <f t="shared" si="628"/>
        <v>52992.87239500009</v>
      </c>
    </row>
    <row r="1063" spans="1:24" ht="12.75">
      <c r="A1063" s="1">
        <v>43217</v>
      </c>
      <c r="B1063" s="69" t="s">
        <v>163</v>
      </c>
      <c r="C1063" s="79" t="s">
        <v>46</v>
      </c>
      <c r="D1063" s="80">
        <v>8888</v>
      </c>
      <c r="E1063" s="86">
        <v>2.199</v>
      </c>
      <c r="F1063" s="82">
        <v>43217</v>
      </c>
      <c r="G1063" s="86">
        <v>2.208</v>
      </c>
      <c r="H1063" s="81">
        <f t="shared" si="784"/>
        <v>19544.712</v>
      </c>
      <c r="I1063" s="81">
        <f t="shared" si="785"/>
        <v>19624.704</v>
      </c>
      <c r="J1063" s="83">
        <f t="shared" si="782"/>
        <v>0</v>
      </c>
      <c r="K1063" s="80">
        <f t="shared" si="783"/>
        <v>0</v>
      </c>
      <c r="L1063" s="84">
        <f t="shared" si="786"/>
        <v>-0.004092769440654946</v>
      </c>
      <c r="M1063" s="53">
        <f t="shared" si="787"/>
        <v>-79.99200000000201</v>
      </c>
      <c r="V1063" s="1">
        <v>43217</v>
      </c>
      <c r="W1063" s="46">
        <v>-79.99200000000201</v>
      </c>
      <c r="X1063" s="46">
        <f t="shared" si="628"/>
        <v>52912.88039500009</v>
      </c>
    </row>
    <row r="1064" spans="1:24" ht="12.75">
      <c r="A1064" s="1">
        <v>43222</v>
      </c>
      <c r="B1064" s="69" t="s">
        <v>62</v>
      </c>
      <c r="C1064" s="79" t="s">
        <v>42</v>
      </c>
      <c r="D1064" s="80">
        <v>44444</v>
      </c>
      <c r="E1064" s="85">
        <v>0.8226</v>
      </c>
      <c r="F1064" s="82">
        <v>43222</v>
      </c>
      <c r="G1064" s="85">
        <v>0.8372</v>
      </c>
      <c r="H1064" s="81">
        <f t="shared" si="784"/>
        <v>36559.6344</v>
      </c>
      <c r="I1064" s="81">
        <f t="shared" si="785"/>
        <v>37208.516800000005</v>
      </c>
      <c r="J1064" s="83">
        <f t="shared" si="782"/>
        <v>0</v>
      </c>
      <c r="K1064" s="80">
        <f t="shared" si="783"/>
        <v>0</v>
      </c>
      <c r="L1064" s="84">
        <f t="shared" si="786"/>
        <v>0.01774860199367864</v>
      </c>
      <c r="M1064" s="53">
        <f t="shared" si="787"/>
        <v>648.8824000000022</v>
      </c>
      <c r="V1064" s="1">
        <v>43222</v>
      </c>
      <c r="W1064" s="46">
        <v>648.8824000000022</v>
      </c>
      <c r="X1064" s="46">
        <f t="shared" si="628"/>
        <v>53561.76279500009</v>
      </c>
    </row>
    <row r="1065" spans="1:24" ht="12.75">
      <c r="A1065" s="1">
        <v>43223</v>
      </c>
      <c r="B1065" s="69" t="s">
        <v>94</v>
      </c>
      <c r="C1065" s="79" t="s">
        <v>42</v>
      </c>
      <c r="D1065" s="80">
        <v>2222</v>
      </c>
      <c r="E1065" s="85">
        <v>19.0688</v>
      </c>
      <c r="F1065" s="82">
        <v>43223</v>
      </c>
      <c r="G1065" s="85">
        <v>18.9378</v>
      </c>
      <c r="H1065" s="81">
        <f t="shared" si="784"/>
        <v>42370.8736</v>
      </c>
      <c r="I1065" s="81">
        <f t="shared" si="785"/>
        <v>42079.7916</v>
      </c>
      <c r="J1065" s="83">
        <f t="shared" si="782"/>
        <v>0</v>
      </c>
      <c r="K1065" s="80">
        <f t="shared" si="783"/>
        <v>0</v>
      </c>
      <c r="L1065" s="84">
        <f t="shared" si="786"/>
        <v>-0.006869860714885099</v>
      </c>
      <c r="M1065" s="53">
        <f t="shared" si="787"/>
        <v>-291.08200000000215</v>
      </c>
      <c r="V1065" s="1">
        <v>43223</v>
      </c>
      <c r="W1065" s="46">
        <v>-291.08200000000215</v>
      </c>
      <c r="X1065" s="46">
        <f t="shared" si="628"/>
        <v>53270.68079500009</v>
      </c>
    </row>
    <row r="1066" spans="1:24" ht="12.75">
      <c r="A1066" s="1">
        <v>43224</v>
      </c>
      <c r="B1066" s="69" t="s">
        <v>111</v>
      </c>
      <c r="C1066" s="79" t="s">
        <v>42</v>
      </c>
      <c r="D1066" s="80">
        <v>44444</v>
      </c>
      <c r="E1066" s="85">
        <v>0.8384</v>
      </c>
      <c r="F1066" s="82">
        <v>43224</v>
      </c>
      <c r="G1066" s="86">
        <v>0.831</v>
      </c>
      <c r="H1066" s="81">
        <f t="shared" si="784"/>
        <v>37261.8496</v>
      </c>
      <c r="I1066" s="81">
        <f t="shared" si="785"/>
        <v>36932.964</v>
      </c>
      <c r="J1066" s="83">
        <f aca="true" t="shared" si="788" ref="J1066:J1071">IF(F1066&gt;0,F1066-A1066,0)</f>
        <v>0</v>
      </c>
      <c r="K1066" s="80">
        <f aca="true" t="shared" si="789" ref="K1066:K1071">H1065*J1065</f>
        <v>0</v>
      </c>
      <c r="L1066" s="84">
        <f t="shared" si="786"/>
        <v>-0.008826335877862633</v>
      </c>
      <c r="M1066" s="53">
        <f t="shared" si="787"/>
        <v>-328.8856000000014</v>
      </c>
      <c r="V1066" s="1">
        <v>43224</v>
      </c>
      <c r="W1066" s="46">
        <v>-328.88560000000143</v>
      </c>
      <c r="X1066" s="46">
        <f t="shared" si="628"/>
        <v>52941.795195000086</v>
      </c>
    </row>
    <row r="1067" spans="1:24" ht="12.75">
      <c r="A1067" s="1">
        <v>43227</v>
      </c>
      <c r="B1067" s="69" t="s">
        <v>111</v>
      </c>
      <c r="C1067" s="79" t="s">
        <v>42</v>
      </c>
      <c r="D1067" s="80">
        <v>25555</v>
      </c>
      <c r="E1067" s="85">
        <v>0.8666</v>
      </c>
      <c r="F1067" s="82">
        <v>43227</v>
      </c>
      <c r="G1067" s="85">
        <v>0.8624</v>
      </c>
      <c r="H1067" s="81">
        <f t="shared" si="784"/>
        <v>22145.963</v>
      </c>
      <c r="I1067" s="81">
        <f t="shared" si="785"/>
        <v>22038.632</v>
      </c>
      <c r="J1067" s="83">
        <f t="shared" si="788"/>
        <v>0</v>
      </c>
      <c r="K1067" s="80">
        <f t="shared" si="789"/>
        <v>0</v>
      </c>
      <c r="L1067" s="84">
        <f t="shared" si="786"/>
        <v>-0.004846526655896531</v>
      </c>
      <c r="M1067" s="53">
        <f t="shared" si="787"/>
        <v>-107.33099999999831</v>
      </c>
      <c r="V1067" s="1">
        <v>43227</v>
      </c>
      <c r="W1067" s="46">
        <v>-107.33099999999831</v>
      </c>
      <c r="X1067" s="46">
        <f t="shared" si="628"/>
        <v>52834.46419500009</v>
      </c>
    </row>
    <row r="1068" spans="1:24" ht="12.75">
      <c r="A1068" s="1">
        <v>43228</v>
      </c>
      <c r="B1068" s="69" t="s">
        <v>151</v>
      </c>
      <c r="C1068" s="79" t="s">
        <v>42</v>
      </c>
      <c r="D1068" s="80">
        <v>6099</v>
      </c>
      <c r="E1068" s="86">
        <v>2.895</v>
      </c>
      <c r="F1068" s="82">
        <v>43228</v>
      </c>
      <c r="G1068" s="86">
        <v>2.974</v>
      </c>
      <c r="H1068" s="81">
        <f t="shared" si="784"/>
        <v>17656.605</v>
      </c>
      <c r="I1068" s="81">
        <f t="shared" si="785"/>
        <v>18138.426</v>
      </c>
      <c r="J1068" s="83">
        <f t="shared" si="788"/>
        <v>0</v>
      </c>
      <c r="K1068" s="80">
        <f t="shared" si="789"/>
        <v>0</v>
      </c>
      <c r="L1068" s="84">
        <f aca="true" t="shared" si="790" ref="L1068:L1073">IF(F1068&gt;0,IF(LEFT(UPPER(C1068))="S",(H1068-I1068)/H1068,(I1068-H1068)/H1068),0)</f>
        <v>0.02728842832469775</v>
      </c>
      <c r="M1068" s="53">
        <f aca="true" t="shared" si="791" ref="M1068:M1073">(H1068*L1068)</f>
        <v>481.8209999999999</v>
      </c>
      <c r="V1068" s="1">
        <v>43228</v>
      </c>
      <c r="W1068" s="46">
        <v>481.8209999999999</v>
      </c>
      <c r="X1068" s="46">
        <f t="shared" si="628"/>
        <v>53316.28519500009</v>
      </c>
    </row>
    <row r="1069" spans="1:24" ht="12.75">
      <c r="A1069" s="1">
        <v>43229</v>
      </c>
      <c r="B1069" s="69" t="s">
        <v>148</v>
      </c>
      <c r="C1069" s="79" t="s">
        <v>46</v>
      </c>
      <c r="D1069" s="80">
        <v>3776</v>
      </c>
      <c r="E1069" s="81">
        <v>4.82</v>
      </c>
      <c r="F1069" s="82">
        <v>43229</v>
      </c>
      <c r="G1069" s="85">
        <v>4.9084</v>
      </c>
      <c r="H1069" s="81">
        <f t="shared" si="784"/>
        <v>18200.32</v>
      </c>
      <c r="I1069" s="81">
        <f t="shared" si="785"/>
        <v>18534.1184</v>
      </c>
      <c r="J1069" s="83">
        <f t="shared" si="788"/>
        <v>0</v>
      </c>
      <c r="K1069" s="80">
        <f t="shared" si="789"/>
        <v>0</v>
      </c>
      <c r="L1069" s="84">
        <f t="shared" si="790"/>
        <v>-0.018340248962655584</v>
      </c>
      <c r="M1069" s="53">
        <f t="shared" si="791"/>
        <v>-333.7983999999997</v>
      </c>
      <c r="V1069" s="1">
        <v>43229</v>
      </c>
      <c r="W1069" s="46">
        <v>-333.7983999999997</v>
      </c>
      <c r="X1069" s="46">
        <f t="shared" si="628"/>
        <v>52982.48679500009</v>
      </c>
    </row>
    <row r="1070" spans="1:24" ht="12.75">
      <c r="A1070" s="1">
        <v>43230</v>
      </c>
      <c r="B1070" s="69" t="s">
        <v>85</v>
      </c>
      <c r="C1070" s="79" t="s">
        <v>46</v>
      </c>
      <c r="D1070" s="80">
        <v>677</v>
      </c>
      <c r="E1070" s="81">
        <v>22.25</v>
      </c>
      <c r="F1070" s="82">
        <v>43230</v>
      </c>
      <c r="G1070" s="85">
        <v>22.6856</v>
      </c>
      <c r="H1070" s="81">
        <f t="shared" si="784"/>
        <v>15063.25</v>
      </c>
      <c r="I1070" s="81">
        <f t="shared" si="785"/>
        <v>15358.1512</v>
      </c>
      <c r="J1070" s="83">
        <f t="shared" si="788"/>
        <v>0</v>
      </c>
      <c r="K1070" s="80">
        <f t="shared" si="789"/>
        <v>0</v>
      </c>
      <c r="L1070" s="84">
        <f t="shared" si="790"/>
        <v>-0.019577528089887657</v>
      </c>
      <c r="M1070" s="53">
        <f t="shared" si="791"/>
        <v>-294.90120000000024</v>
      </c>
      <c r="V1070" s="1">
        <v>43230</v>
      </c>
      <c r="W1070" s="46">
        <v>-294.90120000000024</v>
      </c>
      <c r="X1070" s="46">
        <f t="shared" si="628"/>
        <v>52687.58559500009</v>
      </c>
    </row>
    <row r="1071" spans="1:24" ht="12.75">
      <c r="A1071" s="1">
        <v>43234</v>
      </c>
      <c r="B1071" s="69" t="s">
        <v>103</v>
      </c>
      <c r="C1071" s="79" t="s">
        <v>42</v>
      </c>
      <c r="D1071" s="80">
        <v>666</v>
      </c>
      <c r="E1071" s="85">
        <v>37.4501</v>
      </c>
      <c r="F1071" s="82">
        <v>43234</v>
      </c>
      <c r="G1071" s="81">
        <v>37.63</v>
      </c>
      <c r="H1071" s="81">
        <f t="shared" si="784"/>
        <v>24941.7666</v>
      </c>
      <c r="I1071" s="81">
        <f t="shared" si="785"/>
        <v>25061.58</v>
      </c>
      <c r="J1071" s="83">
        <f t="shared" si="788"/>
        <v>0</v>
      </c>
      <c r="K1071" s="80">
        <f t="shared" si="789"/>
        <v>0</v>
      </c>
      <c r="L1071" s="84">
        <f t="shared" si="790"/>
        <v>0.004803725490719761</v>
      </c>
      <c r="M1071" s="53">
        <f t="shared" si="791"/>
        <v>119.81340000000273</v>
      </c>
      <c r="V1071" s="1">
        <v>43234</v>
      </c>
      <c r="W1071" s="46">
        <v>119.81340000000273</v>
      </c>
      <c r="X1071" s="46">
        <f t="shared" si="628"/>
        <v>52807.3989950001</v>
      </c>
    </row>
    <row r="1072" spans="1:24" ht="12.75">
      <c r="A1072" s="1">
        <v>43235</v>
      </c>
      <c r="B1072" s="69" t="s">
        <v>155</v>
      </c>
      <c r="C1072" s="79" t="s">
        <v>46</v>
      </c>
      <c r="D1072" s="80">
        <v>3666</v>
      </c>
      <c r="E1072" s="91">
        <v>7.348954</v>
      </c>
      <c r="F1072" s="82">
        <v>43235</v>
      </c>
      <c r="G1072" s="85">
        <v>7.43</v>
      </c>
      <c r="H1072" s="81">
        <f aca="true" t="shared" si="792" ref="H1072:H1078">E1072*D1072</f>
        <v>26941.265364</v>
      </c>
      <c r="I1072" s="81">
        <f aca="true" t="shared" si="793" ref="I1072:I1077">IF(F1072&gt;0,G1072*D1072,0)</f>
        <v>27238.379999999997</v>
      </c>
      <c r="J1072" s="83">
        <f aca="true" t="shared" si="794" ref="J1072:J1077">IF(F1072&gt;0,F1072-A1072,0)</f>
        <v>0</v>
      </c>
      <c r="K1072" s="80">
        <f aca="true" t="shared" si="795" ref="K1072:K1077">H1071*J1071</f>
        <v>0</v>
      </c>
      <c r="L1072" s="84">
        <f t="shared" si="790"/>
        <v>-0.011028236127209339</v>
      </c>
      <c r="M1072" s="53">
        <f t="shared" si="791"/>
        <v>-297.1146359999984</v>
      </c>
      <c r="V1072" s="1">
        <v>43235</v>
      </c>
      <c r="W1072" s="46">
        <v>-297.1146359999984</v>
      </c>
      <c r="X1072" s="46">
        <f t="shared" si="628"/>
        <v>52510.2843590001</v>
      </c>
    </row>
    <row r="1073" spans="1:24" ht="12.75">
      <c r="A1073" s="1">
        <v>43236</v>
      </c>
      <c r="B1073" s="69" t="s">
        <v>57</v>
      </c>
      <c r="C1073" s="79" t="s">
        <v>46</v>
      </c>
      <c r="D1073" s="80">
        <v>999</v>
      </c>
      <c r="E1073" s="81">
        <v>20.25</v>
      </c>
      <c r="F1073" s="82">
        <v>43236</v>
      </c>
      <c r="G1073" s="81">
        <v>20.55</v>
      </c>
      <c r="H1073" s="81">
        <f t="shared" si="792"/>
        <v>20229.75</v>
      </c>
      <c r="I1073" s="81">
        <f t="shared" si="793"/>
        <v>20529.45</v>
      </c>
      <c r="J1073" s="83">
        <f t="shared" si="794"/>
        <v>0</v>
      </c>
      <c r="K1073" s="80">
        <f t="shared" si="795"/>
        <v>0</v>
      </c>
      <c r="L1073" s="84">
        <f t="shared" si="790"/>
        <v>-0.01481481481481485</v>
      </c>
      <c r="M1073" s="53">
        <f t="shared" si="791"/>
        <v>-299.7000000000007</v>
      </c>
      <c r="V1073" s="1">
        <v>43236</v>
      </c>
      <c r="W1073" s="46">
        <v>-299.7000000000007</v>
      </c>
      <c r="X1073" s="46">
        <f t="shared" si="628"/>
        <v>52210.5843590001</v>
      </c>
    </row>
    <row r="1074" spans="1:24" ht="12.75">
      <c r="A1074" s="1">
        <v>43237</v>
      </c>
      <c r="B1074" s="69" t="s">
        <v>103</v>
      </c>
      <c r="C1074" s="79" t="s">
        <v>42</v>
      </c>
      <c r="D1074" s="80">
        <v>927</v>
      </c>
      <c r="E1074" s="85">
        <v>38.4016</v>
      </c>
      <c r="F1074" s="82">
        <v>43237</v>
      </c>
      <c r="G1074" s="81">
        <v>38.91</v>
      </c>
      <c r="H1074" s="81">
        <f t="shared" si="792"/>
        <v>35598.283200000005</v>
      </c>
      <c r="I1074" s="81">
        <f t="shared" si="793"/>
        <v>36069.57</v>
      </c>
      <c r="J1074" s="83">
        <f t="shared" si="794"/>
        <v>0</v>
      </c>
      <c r="K1074" s="80">
        <f t="shared" si="795"/>
        <v>0</v>
      </c>
      <c r="L1074" s="84">
        <f aca="true" t="shared" si="796" ref="L1074:L1081">IF(F1074&gt;0,IF(LEFT(UPPER(C1074))="S",(H1074-I1074)/H1074,(I1074-H1074)/H1074),0)</f>
        <v>0.013239031707012048</v>
      </c>
      <c r="M1074" s="53">
        <f aca="true" t="shared" si="797" ref="M1074:M1081">(H1074*L1074)</f>
        <v>471.2867999999944</v>
      </c>
      <c r="V1074" s="1">
        <v>43237</v>
      </c>
      <c r="W1074" s="46">
        <v>471.2867999999944</v>
      </c>
      <c r="X1074" s="46">
        <f t="shared" si="628"/>
        <v>52681.8711590001</v>
      </c>
    </row>
    <row r="1075" spans="1:24" ht="12.75">
      <c r="A1075" s="1">
        <v>43241</v>
      </c>
      <c r="B1075" s="69" t="s">
        <v>149</v>
      </c>
      <c r="C1075" s="79" t="s">
        <v>46</v>
      </c>
      <c r="D1075" s="80">
        <v>3222</v>
      </c>
      <c r="E1075" s="81">
        <v>8.98</v>
      </c>
      <c r="F1075" s="82">
        <v>43241</v>
      </c>
      <c r="G1075" s="85">
        <v>8.832</v>
      </c>
      <c r="H1075" s="81">
        <f t="shared" si="792"/>
        <v>28933.56</v>
      </c>
      <c r="I1075" s="81">
        <f t="shared" si="793"/>
        <v>28456.704</v>
      </c>
      <c r="J1075" s="83">
        <f t="shared" si="794"/>
        <v>0</v>
      </c>
      <c r="K1075" s="80">
        <f t="shared" si="795"/>
        <v>0</v>
      </c>
      <c r="L1075" s="84">
        <f t="shared" si="796"/>
        <v>0.01648106904231625</v>
      </c>
      <c r="M1075" s="53">
        <f t="shared" si="797"/>
        <v>476.85599999999977</v>
      </c>
      <c r="V1075" s="1">
        <v>43241</v>
      </c>
      <c r="W1075" s="46">
        <v>476.85599999999977</v>
      </c>
      <c r="X1075" s="46">
        <f t="shared" si="628"/>
        <v>53158.7271590001</v>
      </c>
    </row>
    <row r="1076" spans="1:24" ht="12.75">
      <c r="A1076" s="1">
        <v>43242</v>
      </c>
      <c r="B1076" s="69" t="s">
        <v>98</v>
      </c>
      <c r="C1076" s="79" t="s">
        <v>46</v>
      </c>
      <c r="D1076" s="80">
        <v>888</v>
      </c>
      <c r="E1076" s="81">
        <v>14.76</v>
      </c>
      <c r="F1076" s="82">
        <v>43242</v>
      </c>
      <c r="G1076" s="86">
        <v>14.855</v>
      </c>
      <c r="H1076" s="81">
        <f t="shared" si="792"/>
        <v>13106.88</v>
      </c>
      <c r="I1076" s="81">
        <f t="shared" si="793"/>
        <v>13191.24</v>
      </c>
      <c r="J1076" s="83">
        <f t="shared" si="794"/>
        <v>0</v>
      </c>
      <c r="K1076" s="80">
        <f t="shared" si="795"/>
        <v>0</v>
      </c>
      <c r="L1076" s="84">
        <f t="shared" si="796"/>
        <v>-0.006436314363143676</v>
      </c>
      <c r="M1076" s="53">
        <f t="shared" si="797"/>
        <v>-84.36000000000058</v>
      </c>
      <c r="V1076" s="1">
        <v>43242</v>
      </c>
      <c r="W1076" s="46">
        <v>-84.36000000000058</v>
      </c>
      <c r="X1076" s="46">
        <f t="shared" si="628"/>
        <v>53074.367159000096</v>
      </c>
    </row>
    <row r="1077" spans="1:24" ht="12.75">
      <c r="A1077" s="1">
        <v>43243</v>
      </c>
      <c r="B1077" s="69" t="s">
        <v>52</v>
      </c>
      <c r="C1077" s="79" t="s">
        <v>42</v>
      </c>
      <c r="D1077" s="80">
        <v>4888</v>
      </c>
      <c r="E1077" s="86">
        <v>3.041</v>
      </c>
      <c r="F1077" s="82">
        <v>43243</v>
      </c>
      <c r="G1077" s="86">
        <v>3.061</v>
      </c>
      <c r="H1077" s="81">
        <f t="shared" si="792"/>
        <v>14864.408</v>
      </c>
      <c r="I1077" s="81">
        <f t="shared" si="793"/>
        <v>14962.168</v>
      </c>
      <c r="J1077" s="83">
        <f t="shared" si="794"/>
        <v>0</v>
      </c>
      <c r="K1077" s="80">
        <f t="shared" si="795"/>
        <v>0</v>
      </c>
      <c r="L1077" s="84">
        <f t="shared" si="796"/>
        <v>0.0065767839526471705</v>
      </c>
      <c r="M1077" s="53">
        <f t="shared" si="797"/>
        <v>97.76000000000022</v>
      </c>
      <c r="V1077" s="1">
        <v>43243</v>
      </c>
      <c r="W1077" s="46">
        <v>97.76000000000022</v>
      </c>
      <c r="X1077" s="46">
        <f t="shared" si="628"/>
        <v>53172.1271590001</v>
      </c>
    </row>
    <row r="1078" spans="1:24" ht="12.75">
      <c r="A1078" s="1">
        <v>43244</v>
      </c>
      <c r="B1078" s="69" t="s">
        <v>40</v>
      </c>
      <c r="C1078" s="79" t="s">
        <v>42</v>
      </c>
      <c r="D1078" s="80">
        <v>7777</v>
      </c>
      <c r="E1078" s="86">
        <v>4.889</v>
      </c>
      <c r="F1078" s="82">
        <v>43244</v>
      </c>
      <c r="G1078" s="86">
        <v>4.851</v>
      </c>
      <c r="H1078" s="81">
        <f t="shared" si="792"/>
        <v>38021.753000000004</v>
      </c>
      <c r="I1078" s="81">
        <f aca="true" t="shared" si="798" ref="I1078:I1084">IF(F1078&gt;0,G1078*D1078,0)</f>
        <v>37726.227</v>
      </c>
      <c r="J1078" s="83">
        <f aca="true" t="shared" si="799" ref="J1078:J1083">IF(F1078&gt;0,F1078-A1078,0)</f>
        <v>0</v>
      </c>
      <c r="K1078" s="80">
        <f aca="true" t="shared" si="800" ref="K1078:K1083">H1077*J1077</f>
        <v>0</v>
      </c>
      <c r="L1078" s="84">
        <f t="shared" si="796"/>
        <v>-0.007772550623849597</v>
      </c>
      <c r="M1078" s="53">
        <f t="shared" si="797"/>
        <v>-295.5260000000053</v>
      </c>
      <c r="V1078" s="1">
        <v>43244</v>
      </c>
      <c r="W1078" s="46">
        <v>-295.5260000000053</v>
      </c>
      <c r="X1078" s="46">
        <f t="shared" si="628"/>
        <v>52876.60115900009</v>
      </c>
    </row>
    <row r="1079" spans="1:24" ht="12.75">
      <c r="A1079" s="1">
        <v>43245</v>
      </c>
      <c r="B1079" s="69" t="s">
        <v>145</v>
      </c>
      <c r="C1079" s="79" t="s">
        <v>42</v>
      </c>
      <c r="D1079" s="80">
        <v>666</v>
      </c>
      <c r="E1079" s="81">
        <v>32.5</v>
      </c>
      <c r="F1079" s="82">
        <v>43245</v>
      </c>
      <c r="G1079" s="85">
        <v>32.0838</v>
      </c>
      <c r="H1079" s="81">
        <f aca="true" t="shared" si="801" ref="H1079:H1084">E1079*D1079</f>
        <v>21645</v>
      </c>
      <c r="I1079" s="81">
        <f t="shared" si="798"/>
        <v>21367.8108</v>
      </c>
      <c r="J1079" s="83">
        <f t="shared" si="799"/>
        <v>0</v>
      </c>
      <c r="K1079" s="80">
        <f t="shared" si="800"/>
        <v>0</v>
      </c>
      <c r="L1079" s="84">
        <f t="shared" si="796"/>
        <v>-0.012806153846153879</v>
      </c>
      <c r="M1079" s="53">
        <f t="shared" si="797"/>
        <v>-277.1892000000007</v>
      </c>
      <c r="V1079" s="1">
        <v>43245</v>
      </c>
      <c r="W1079" s="46">
        <v>-277.1892000000007</v>
      </c>
      <c r="X1079" s="46">
        <f t="shared" si="628"/>
        <v>52599.41195900009</v>
      </c>
    </row>
    <row r="1080" spans="1:24" ht="12.75">
      <c r="A1080" s="1">
        <v>43248</v>
      </c>
      <c r="B1080" s="69" t="s">
        <v>108</v>
      </c>
      <c r="C1080" s="79" t="s">
        <v>42</v>
      </c>
      <c r="D1080" s="80">
        <v>244</v>
      </c>
      <c r="E1080" s="81">
        <v>113.8</v>
      </c>
      <c r="F1080" s="82">
        <v>43248</v>
      </c>
      <c r="G1080" s="81">
        <v>113.4</v>
      </c>
      <c r="H1080" s="81">
        <f t="shared" si="801"/>
        <v>27767.2</v>
      </c>
      <c r="I1080" s="81">
        <f t="shared" si="798"/>
        <v>27669.600000000002</v>
      </c>
      <c r="J1080" s="83">
        <f t="shared" si="799"/>
        <v>0</v>
      </c>
      <c r="K1080" s="80">
        <f t="shared" si="800"/>
        <v>0</v>
      </c>
      <c r="L1080" s="84">
        <f t="shared" si="796"/>
        <v>-0.0035149384885763972</v>
      </c>
      <c r="M1080" s="53">
        <f t="shared" si="797"/>
        <v>-97.59999999999854</v>
      </c>
      <c r="V1080" s="1">
        <v>43248</v>
      </c>
      <c r="W1080" s="46">
        <v>-97.59999999999854</v>
      </c>
      <c r="X1080" s="46">
        <f t="shared" si="628"/>
        <v>52501.81195900009</v>
      </c>
    </row>
    <row r="1081" spans="1:24" ht="12.75">
      <c r="A1081" s="1">
        <v>43249</v>
      </c>
      <c r="B1081" s="69" t="s">
        <v>161</v>
      </c>
      <c r="C1081" s="79" t="s">
        <v>42</v>
      </c>
      <c r="D1081" s="80">
        <v>5555</v>
      </c>
      <c r="E1081" s="81">
        <v>2.4</v>
      </c>
      <c r="F1081" s="82">
        <v>43249</v>
      </c>
      <c r="G1081" s="86">
        <v>2.448</v>
      </c>
      <c r="H1081" s="81">
        <f t="shared" si="801"/>
        <v>13332</v>
      </c>
      <c r="I1081" s="81">
        <f t="shared" si="798"/>
        <v>13598.64</v>
      </c>
      <c r="J1081" s="83">
        <f t="shared" si="799"/>
        <v>0</v>
      </c>
      <c r="K1081" s="80">
        <f t="shared" si="800"/>
        <v>0</v>
      </c>
      <c r="L1081" s="84">
        <f t="shared" si="796"/>
        <v>0.019999999999999955</v>
      </c>
      <c r="M1081" s="53">
        <f t="shared" si="797"/>
        <v>266.6399999999994</v>
      </c>
      <c r="V1081" s="1">
        <v>43249</v>
      </c>
      <c r="W1081" s="46">
        <v>266.6399999999994</v>
      </c>
      <c r="X1081" s="46">
        <f t="shared" si="628"/>
        <v>52768.45195900009</v>
      </c>
    </row>
    <row r="1082" spans="1:24" ht="12.75">
      <c r="A1082" s="1">
        <v>43250</v>
      </c>
      <c r="B1082" s="69" t="s">
        <v>81</v>
      </c>
      <c r="C1082" s="79" t="s">
        <v>42</v>
      </c>
      <c r="D1082" s="80">
        <v>1555</v>
      </c>
      <c r="E1082" s="86">
        <v>14.106</v>
      </c>
      <c r="F1082" s="82">
        <v>43250</v>
      </c>
      <c r="G1082" s="85">
        <v>14.1038</v>
      </c>
      <c r="H1082" s="81">
        <f t="shared" si="801"/>
        <v>21934.829999999998</v>
      </c>
      <c r="I1082" s="81">
        <f t="shared" si="798"/>
        <v>21931.409</v>
      </c>
      <c r="J1082" s="83">
        <f t="shared" si="799"/>
        <v>0</v>
      </c>
      <c r="K1082" s="80">
        <f t="shared" si="800"/>
        <v>0</v>
      </c>
      <c r="L1082" s="84">
        <f aca="true" t="shared" si="802" ref="L1082:L1087">IF(F1082&gt;0,IF(LEFT(UPPER(C1082))="S",(H1082-I1082)/H1082,(I1082-H1082)/H1082),0)</f>
        <v>-0.00015596200198490063</v>
      </c>
      <c r="M1082" s="53">
        <f aca="true" t="shared" si="803" ref="M1082:M1087">(H1082*L1082)</f>
        <v>-3.4209999999984575</v>
      </c>
      <c r="V1082" s="1">
        <v>43250</v>
      </c>
      <c r="W1082" s="46">
        <v>-3.4209999999984575</v>
      </c>
      <c r="X1082" s="46">
        <f t="shared" si="628"/>
        <v>52765.0309590001</v>
      </c>
    </row>
    <row r="1083" spans="1:24" ht="12.75">
      <c r="A1083" s="1">
        <v>43251</v>
      </c>
      <c r="B1083" s="69" t="s">
        <v>94</v>
      </c>
      <c r="C1083" s="79" t="s">
        <v>42</v>
      </c>
      <c r="D1083" s="80">
        <v>1333</v>
      </c>
      <c r="E1083" s="86">
        <v>19.278</v>
      </c>
      <c r="F1083" s="82">
        <v>43251</v>
      </c>
      <c r="G1083" s="85">
        <v>19.28</v>
      </c>
      <c r="H1083" s="81">
        <f t="shared" si="801"/>
        <v>25697.573999999997</v>
      </c>
      <c r="I1083" s="81">
        <f t="shared" si="798"/>
        <v>25700.24</v>
      </c>
      <c r="J1083" s="83">
        <f t="shared" si="799"/>
        <v>0</v>
      </c>
      <c r="K1083" s="80">
        <f t="shared" si="800"/>
        <v>0</v>
      </c>
      <c r="L1083" s="84">
        <f t="shared" si="802"/>
        <v>0.00010374520178460095</v>
      </c>
      <c r="M1083" s="53">
        <f t="shared" si="803"/>
        <v>2.666000000004715</v>
      </c>
      <c r="V1083" s="1">
        <v>43251</v>
      </c>
      <c r="W1083" s="46">
        <v>2.666000000004715</v>
      </c>
      <c r="X1083" s="46">
        <f t="shared" si="628"/>
        <v>52767.6969590001</v>
      </c>
    </row>
    <row r="1084" spans="1:24" ht="12.75">
      <c r="A1084" s="1">
        <v>43252</v>
      </c>
      <c r="B1084" s="69" t="s">
        <v>94</v>
      </c>
      <c r="C1084" s="79" t="s">
        <v>42</v>
      </c>
      <c r="D1084" s="80">
        <v>1333</v>
      </c>
      <c r="E1084" s="85">
        <v>20.03</v>
      </c>
      <c r="F1084" s="82">
        <v>43252</v>
      </c>
      <c r="G1084" s="81">
        <v>19.8</v>
      </c>
      <c r="H1084" s="81">
        <f t="shared" si="801"/>
        <v>26699.99</v>
      </c>
      <c r="I1084" s="81">
        <f t="shared" si="798"/>
        <v>26393.4</v>
      </c>
      <c r="J1084" s="83">
        <f aca="true" t="shared" si="804" ref="J1084:J1089">IF(F1084&gt;0,F1084-A1084,0)</f>
        <v>0</v>
      </c>
      <c r="K1084" s="80">
        <f aca="true" t="shared" si="805" ref="K1084:K1089">H1083*J1083</f>
        <v>0</v>
      </c>
      <c r="L1084" s="84">
        <f t="shared" si="802"/>
        <v>-0.011482775836245636</v>
      </c>
      <c r="M1084" s="53">
        <f t="shared" si="803"/>
        <v>-306.59000000000015</v>
      </c>
      <c r="V1084" s="1">
        <v>43252</v>
      </c>
      <c r="W1084" s="46">
        <v>-306.59000000000015</v>
      </c>
      <c r="X1084" s="46">
        <f t="shared" si="628"/>
        <v>52461.1069590001</v>
      </c>
    </row>
    <row r="1085" spans="1:24" ht="12.75">
      <c r="A1085" s="1">
        <v>43255</v>
      </c>
      <c r="B1085" s="69" t="s">
        <v>132</v>
      </c>
      <c r="C1085" s="79" t="s">
        <v>42</v>
      </c>
      <c r="D1085" s="80">
        <v>4666</v>
      </c>
      <c r="E1085" s="86">
        <v>4.652</v>
      </c>
      <c r="F1085" s="82">
        <v>43255</v>
      </c>
      <c r="G1085" s="85">
        <v>4.6422</v>
      </c>
      <c r="H1085" s="81">
        <f aca="true" t="shared" si="806" ref="H1085:H1090">E1085*D1085</f>
        <v>21706.232</v>
      </c>
      <c r="I1085" s="81">
        <f aca="true" t="shared" si="807" ref="I1085:I1090">IF(F1085&gt;0,G1085*D1085,0)</f>
        <v>21660.5052</v>
      </c>
      <c r="J1085" s="83">
        <f t="shared" si="804"/>
        <v>0</v>
      </c>
      <c r="K1085" s="80">
        <f t="shared" si="805"/>
        <v>0</v>
      </c>
      <c r="L1085" s="84">
        <f t="shared" si="802"/>
        <v>-0.002106620808254531</v>
      </c>
      <c r="M1085" s="53">
        <f t="shared" si="803"/>
        <v>-45.72680000000037</v>
      </c>
      <c r="V1085" s="1">
        <v>43255</v>
      </c>
      <c r="W1085" s="46">
        <v>-45.72680000000037</v>
      </c>
      <c r="X1085" s="46">
        <f t="shared" si="628"/>
        <v>52415.380159000095</v>
      </c>
    </row>
    <row r="1086" spans="1:24" ht="12.75">
      <c r="A1086" s="1">
        <v>43256</v>
      </c>
      <c r="B1086" s="69" t="s">
        <v>125</v>
      </c>
      <c r="C1086" s="79" t="s">
        <v>46</v>
      </c>
      <c r="D1086" s="80">
        <v>5999</v>
      </c>
      <c r="E1086" s="85">
        <v>3.8833</v>
      </c>
      <c r="F1086" s="82">
        <v>43256</v>
      </c>
      <c r="G1086" s="85">
        <v>3.754</v>
      </c>
      <c r="H1086" s="81">
        <f t="shared" si="806"/>
        <v>23295.9167</v>
      </c>
      <c r="I1086" s="81">
        <f t="shared" si="807"/>
        <v>22520.246</v>
      </c>
      <c r="J1086" s="83">
        <f t="shared" si="804"/>
        <v>0</v>
      </c>
      <c r="K1086" s="80">
        <f t="shared" si="805"/>
        <v>0</v>
      </c>
      <c r="L1086" s="84">
        <f t="shared" si="802"/>
        <v>0.03329642314526315</v>
      </c>
      <c r="M1086" s="53">
        <f t="shared" si="803"/>
        <v>775.6707000000023</v>
      </c>
      <c r="V1086" s="1">
        <v>43256</v>
      </c>
      <c r="W1086" s="46">
        <v>775.6707000000024</v>
      </c>
      <c r="X1086" s="46">
        <f t="shared" si="628"/>
        <v>53191.0508590001</v>
      </c>
    </row>
    <row r="1087" spans="1:24" ht="12.75">
      <c r="A1087" s="1">
        <v>43257</v>
      </c>
      <c r="B1087" s="69" t="s">
        <v>131</v>
      </c>
      <c r="C1087" s="79" t="s">
        <v>42</v>
      </c>
      <c r="D1087" s="80">
        <v>999</v>
      </c>
      <c r="E1087" s="81">
        <v>21.5</v>
      </c>
      <c r="F1087" s="82">
        <v>43257</v>
      </c>
      <c r="G1087" s="81">
        <v>21.2</v>
      </c>
      <c r="H1087" s="81">
        <f t="shared" si="806"/>
        <v>21478.5</v>
      </c>
      <c r="I1087" s="81">
        <f t="shared" si="807"/>
        <v>21178.8</v>
      </c>
      <c r="J1087" s="83">
        <f t="shared" si="804"/>
        <v>0</v>
      </c>
      <c r="K1087" s="80">
        <f t="shared" si="805"/>
        <v>0</v>
      </c>
      <c r="L1087" s="84">
        <f t="shared" si="802"/>
        <v>-0.013953488372093058</v>
      </c>
      <c r="M1087" s="53">
        <f t="shared" si="803"/>
        <v>-299.7000000000007</v>
      </c>
      <c r="V1087" s="1">
        <v>43257</v>
      </c>
      <c r="W1087" s="46">
        <v>-299.7000000000007</v>
      </c>
      <c r="X1087" s="46">
        <f t="shared" si="628"/>
        <v>52891.3508590001</v>
      </c>
    </row>
    <row r="1088" spans="1:24" ht="12.75">
      <c r="A1088" s="1">
        <v>43258</v>
      </c>
      <c r="B1088" s="69" t="s">
        <v>55</v>
      </c>
      <c r="C1088" s="79" t="s">
        <v>46</v>
      </c>
      <c r="D1088" s="80">
        <v>8444</v>
      </c>
      <c r="E1088" s="86">
        <v>2.493</v>
      </c>
      <c r="F1088" s="82">
        <v>43258</v>
      </c>
      <c r="G1088" s="86">
        <v>2.455</v>
      </c>
      <c r="H1088" s="81">
        <f t="shared" si="806"/>
        <v>21050.892</v>
      </c>
      <c r="I1088" s="81">
        <f t="shared" si="807"/>
        <v>20730.02</v>
      </c>
      <c r="J1088" s="83">
        <f t="shared" si="804"/>
        <v>0</v>
      </c>
      <c r="K1088" s="80">
        <f t="shared" si="805"/>
        <v>0</v>
      </c>
      <c r="L1088" s="84">
        <f aca="true" t="shared" si="808" ref="L1088:L1093">IF(F1088&gt;0,IF(LEFT(UPPER(C1088))="S",(H1088-I1088)/H1088,(I1088-H1088)/H1088),0)</f>
        <v>0.015242679502607272</v>
      </c>
      <c r="M1088" s="53">
        <f aca="true" t="shared" si="809" ref="M1088:M1093">(H1088*L1088)</f>
        <v>320.8719999999994</v>
      </c>
      <c r="V1088" s="1">
        <v>43258</v>
      </c>
      <c r="W1088" s="46">
        <v>320.8719999999994</v>
      </c>
      <c r="X1088" s="46">
        <f t="shared" si="628"/>
        <v>53212.2228590001</v>
      </c>
    </row>
    <row r="1089" spans="1:24" ht="12.75">
      <c r="A1089" s="1">
        <v>43259</v>
      </c>
      <c r="B1089" s="69" t="s">
        <v>111</v>
      </c>
      <c r="C1089" s="79" t="s">
        <v>42</v>
      </c>
      <c r="D1089" s="80">
        <v>43333</v>
      </c>
      <c r="E1089" s="90">
        <v>0.68087</v>
      </c>
      <c r="F1089" s="82">
        <v>43259</v>
      </c>
      <c r="G1089" s="85">
        <v>0.6737</v>
      </c>
      <c r="H1089" s="81">
        <f t="shared" si="806"/>
        <v>29504.13971</v>
      </c>
      <c r="I1089" s="81">
        <f t="shared" si="807"/>
        <v>29193.4421</v>
      </c>
      <c r="J1089" s="83">
        <f t="shared" si="804"/>
        <v>0</v>
      </c>
      <c r="K1089" s="80">
        <f t="shared" si="805"/>
        <v>0</v>
      </c>
      <c r="L1089" s="84">
        <f t="shared" si="808"/>
        <v>-0.01053064461644658</v>
      </c>
      <c r="M1089" s="53">
        <f t="shared" si="809"/>
        <v>-310.69760999999926</v>
      </c>
      <c r="V1089" s="1">
        <v>43259</v>
      </c>
      <c r="W1089" s="46">
        <v>-310.69760999999926</v>
      </c>
      <c r="X1089" s="46">
        <f t="shared" si="628"/>
        <v>52901.5252490001</v>
      </c>
    </row>
    <row r="1090" spans="1:24" ht="12.75">
      <c r="A1090" s="1">
        <v>43262</v>
      </c>
      <c r="B1090" s="69" t="s">
        <v>108</v>
      </c>
      <c r="C1090" s="79" t="s">
        <v>42</v>
      </c>
      <c r="D1090" s="80">
        <v>277</v>
      </c>
      <c r="E1090" s="81">
        <v>117.35</v>
      </c>
      <c r="F1090" s="82">
        <v>43262</v>
      </c>
      <c r="G1090" s="81">
        <v>118.15</v>
      </c>
      <c r="H1090" s="81">
        <f t="shared" si="806"/>
        <v>32505.949999999997</v>
      </c>
      <c r="I1090" s="81">
        <f t="shared" si="807"/>
        <v>32727.550000000003</v>
      </c>
      <c r="J1090" s="83">
        <f aca="true" t="shared" si="810" ref="J1090:J1095">IF(F1090&gt;0,F1090-A1090,0)</f>
        <v>0</v>
      </c>
      <c r="K1090" s="80">
        <f aca="true" t="shared" si="811" ref="K1090:K1095">H1089*J1089</f>
        <v>0</v>
      </c>
      <c r="L1090" s="84">
        <f t="shared" si="808"/>
        <v>0.0068172134639967715</v>
      </c>
      <c r="M1090" s="53">
        <f t="shared" si="809"/>
        <v>221.60000000000582</v>
      </c>
      <c r="V1090" s="1">
        <v>43262</v>
      </c>
      <c r="W1090" s="46">
        <v>221.60000000000582</v>
      </c>
      <c r="X1090" s="46">
        <f t="shared" si="628"/>
        <v>53123.125249000106</v>
      </c>
    </row>
    <row r="1091" spans="1:24" ht="12.75">
      <c r="A1091" s="1">
        <v>43263</v>
      </c>
      <c r="B1091" s="69" t="s">
        <v>164</v>
      </c>
      <c r="C1091" s="79" t="s">
        <v>42</v>
      </c>
      <c r="D1091" s="80">
        <v>7777</v>
      </c>
      <c r="E1091" s="86">
        <v>2.455</v>
      </c>
      <c r="F1091" s="82">
        <v>43263</v>
      </c>
      <c r="G1091" s="86">
        <v>2.431</v>
      </c>
      <c r="H1091" s="81">
        <f aca="true" t="shared" si="812" ref="H1091:H1119">E1091*D1091</f>
        <v>19092.535</v>
      </c>
      <c r="I1091" s="81">
        <f aca="true" t="shared" si="813" ref="I1091:I1096">IF(F1091&gt;0,G1091*D1091,0)</f>
        <v>18905.887</v>
      </c>
      <c r="J1091" s="83">
        <f t="shared" si="810"/>
        <v>0</v>
      </c>
      <c r="K1091" s="80">
        <f t="shared" si="811"/>
        <v>0</v>
      </c>
      <c r="L1091" s="84">
        <f t="shared" si="808"/>
        <v>-0.00977596741344201</v>
      </c>
      <c r="M1091" s="53">
        <f t="shared" si="809"/>
        <v>-186.64800000000105</v>
      </c>
      <c r="V1091" s="1">
        <v>43263</v>
      </c>
      <c r="W1091" s="46">
        <v>-186.64800000000105</v>
      </c>
      <c r="X1091" s="46">
        <f t="shared" si="628"/>
        <v>52936.477249000105</v>
      </c>
    </row>
    <row r="1092" spans="1:24" ht="12.75">
      <c r="A1092" s="1">
        <v>43264</v>
      </c>
      <c r="B1092" s="69" t="s">
        <v>108</v>
      </c>
      <c r="C1092" s="79" t="s">
        <v>42</v>
      </c>
      <c r="D1092" s="80">
        <v>299</v>
      </c>
      <c r="E1092" s="81">
        <v>120.15</v>
      </c>
      <c r="F1092" s="82">
        <v>43264</v>
      </c>
      <c r="G1092" s="81">
        <v>122.7</v>
      </c>
      <c r="H1092" s="81">
        <f t="shared" si="812"/>
        <v>35924.85</v>
      </c>
      <c r="I1092" s="81">
        <f t="shared" si="813"/>
        <v>36687.3</v>
      </c>
      <c r="J1092" s="83">
        <f t="shared" si="810"/>
        <v>0</v>
      </c>
      <c r="K1092" s="80">
        <f t="shared" si="811"/>
        <v>0</v>
      </c>
      <c r="L1092" s="84">
        <f t="shared" si="808"/>
        <v>0.02122347066167303</v>
      </c>
      <c r="M1092" s="53">
        <f t="shared" si="809"/>
        <v>762.4500000000044</v>
      </c>
      <c r="V1092" s="1">
        <v>43264</v>
      </c>
      <c r="W1092" s="46">
        <v>762.4500000000044</v>
      </c>
      <c r="X1092" s="46">
        <f t="shared" si="628"/>
        <v>53698.92724900011</v>
      </c>
    </row>
    <row r="1093" spans="1:24" ht="12.75">
      <c r="A1093" s="1">
        <v>43269</v>
      </c>
      <c r="B1093" s="69" t="s">
        <v>161</v>
      </c>
      <c r="C1093" s="79" t="s">
        <v>42</v>
      </c>
      <c r="D1093" s="80">
        <v>11111</v>
      </c>
      <c r="E1093" s="86">
        <v>2.555</v>
      </c>
      <c r="F1093" s="82">
        <v>43269</v>
      </c>
      <c r="G1093" s="85">
        <v>2.5535</v>
      </c>
      <c r="H1093" s="81">
        <f t="shared" si="812"/>
        <v>28388.605000000003</v>
      </c>
      <c r="I1093" s="81">
        <f t="shared" si="813"/>
        <v>28371.9385</v>
      </c>
      <c r="J1093" s="83">
        <f t="shared" si="810"/>
        <v>0</v>
      </c>
      <c r="K1093" s="80">
        <f t="shared" si="811"/>
        <v>0</v>
      </c>
      <c r="L1093" s="84">
        <f t="shared" si="808"/>
        <v>-0.0005870841487280898</v>
      </c>
      <c r="M1093" s="53">
        <f t="shared" si="809"/>
        <v>-16.666500000002998</v>
      </c>
      <c r="V1093" s="1">
        <v>43269</v>
      </c>
      <c r="W1093" s="46">
        <v>-16.666500000002998</v>
      </c>
      <c r="X1093" s="46">
        <f t="shared" si="628"/>
        <v>53682.26074900011</v>
      </c>
    </row>
    <row r="1094" spans="1:24" ht="12.75">
      <c r="A1094" s="1">
        <v>43270</v>
      </c>
      <c r="B1094" s="69" t="s">
        <v>156</v>
      </c>
      <c r="C1094" s="79" t="s">
        <v>42</v>
      </c>
      <c r="D1094" s="80">
        <v>5999</v>
      </c>
      <c r="E1094" s="85">
        <v>2.3885</v>
      </c>
      <c r="F1094" s="82">
        <v>43270</v>
      </c>
      <c r="G1094" s="86">
        <v>2.519</v>
      </c>
      <c r="H1094" s="81">
        <f t="shared" si="812"/>
        <v>14328.6115</v>
      </c>
      <c r="I1094" s="81">
        <f t="shared" si="813"/>
        <v>15111.481000000002</v>
      </c>
      <c r="J1094" s="83">
        <f t="shared" si="810"/>
        <v>0</v>
      </c>
      <c r="K1094" s="80">
        <f t="shared" si="811"/>
        <v>0</v>
      </c>
      <c r="L1094" s="84">
        <f aca="true" t="shared" si="814" ref="L1094:L1101">IF(F1094&gt;0,IF(LEFT(UPPER(C1094))="S",(H1094-I1094)/H1094,(I1094-H1094)/H1094),0)</f>
        <v>0.05463680133975303</v>
      </c>
      <c r="M1094" s="53">
        <f aca="true" t="shared" si="815" ref="M1094:M1108">(H1094*L1094)</f>
        <v>782.8695000000007</v>
      </c>
      <c r="V1094" s="1">
        <v>43270</v>
      </c>
      <c r="W1094" s="46">
        <v>782.8695000000007</v>
      </c>
      <c r="X1094" s="46">
        <f t="shared" si="628"/>
        <v>54465.13024900011</v>
      </c>
    </row>
    <row r="1095" spans="1:24" ht="12.75">
      <c r="A1095" s="1">
        <v>43271</v>
      </c>
      <c r="B1095" s="69" t="s">
        <v>145</v>
      </c>
      <c r="C1095" s="79" t="s">
        <v>42</v>
      </c>
      <c r="D1095" s="80">
        <v>633</v>
      </c>
      <c r="E1095" s="81">
        <v>34.26</v>
      </c>
      <c r="F1095" s="82">
        <v>43271</v>
      </c>
      <c r="G1095" s="85">
        <v>34.4039</v>
      </c>
      <c r="H1095" s="81">
        <f t="shared" si="812"/>
        <v>21686.579999999998</v>
      </c>
      <c r="I1095" s="81">
        <f t="shared" si="813"/>
        <v>21777.6687</v>
      </c>
      <c r="J1095" s="83">
        <f t="shared" si="810"/>
        <v>0</v>
      </c>
      <c r="K1095" s="80">
        <f t="shared" si="811"/>
        <v>0</v>
      </c>
      <c r="L1095" s="84">
        <f t="shared" si="814"/>
        <v>0.004200233508464693</v>
      </c>
      <c r="M1095" s="53">
        <f t="shared" si="815"/>
        <v>91.08870000000024</v>
      </c>
      <c r="V1095" s="1">
        <v>43271</v>
      </c>
      <c r="W1095" s="46">
        <v>91.08870000000024</v>
      </c>
      <c r="X1095" s="46">
        <f t="shared" si="628"/>
        <v>54556.21894900011</v>
      </c>
    </row>
    <row r="1096" spans="1:24" ht="12.75">
      <c r="A1096" s="1">
        <v>43272</v>
      </c>
      <c r="B1096" s="69" t="s">
        <v>102</v>
      </c>
      <c r="C1096" s="79" t="s">
        <v>42</v>
      </c>
      <c r="D1096" s="80">
        <v>1111</v>
      </c>
      <c r="E1096" s="81">
        <v>22.57</v>
      </c>
      <c r="F1096" s="82">
        <v>43272</v>
      </c>
      <c r="G1096" s="81">
        <v>22.3</v>
      </c>
      <c r="H1096" s="81">
        <f t="shared" si="812"/>
        <v>25075.27</v>
      </c>
      <c r="I1096" s="81">
        <f t="shared" si="813"/>
        <v>24775.3</v>
      </c>
      <c r="J1096" s="83">
        <f aca="true" t="shared" si="816" ref="J1096:J1101">IF(F1096&gt;0,F1096-A1096,0)</f>
        <v>0</v>
      </c>
      <c r="K1096" s="80">
        <f aca="true" t="shared" si="817" ref="K1096:K1101">H1095*J1095</f>
        <v>0</v>
      </c>
      <c r="L1096" s="84">
        <f t="shared" si="814"/>
        <v>-0.011962782454585779</v>
      </c>
      <c r="M1096" s="53">
        <f t="shared" si="815"/>
        <v>-299.97000000000116</v>
      </c>
      <c r="V1096" s="1">
        <v>43272</v>
      </c>
      <c r="W1096" s="46">
        <v>-299.97000000000116</v>
      </c>
      <c r="X1096" s="46">
        <f t="shared" si="628"/>
        <v>54256.24894900011</v>
      </c>
    </row>
    <row r="1097" spans="1:24" ht="12.75">
      <c r="A1097" s="1">
        <v>43273</v>
      </c>
      <c r="B1097" s="69" t="s">
        <v>148</v>
      </c>
      <c r="C1097" s="79" t="s">
        <v>46</v>
      </c>
      <c r="D1097" s="80">
        <v>1888</v>
      </c>
      <c r="E1097" s="81">
        <v>4.74</v>
      </c>
      <c r="F1097" s="82">
        <v>43273</v>
      </c>
      <c r="G1097" s="85">
        <v>4.783</v>
      </c>
      <c r="H1097" s="81">
        <f t="shared" si="812"/>
        <v>8949.12</v>
      </c>
      <c r="I1097" s="81">
        <f aca="true" t="shared" si="818" ref="I1097:I1119">IF(F1097&gt;0,G1097*D1097,0)</f>
        <v>9030.304</v>
      </c>
      <c r="J1097" s="83">
        <f t="shared" si="816"/>
        <v>0</v>
      </c>
      <c r="K1097" s="80">
        <f t="shared" si="817"/>
        <v>0</v>
      </c>
      <c r="L1097" s="84">
        <f t="shared" si="814"/>
        <v>-0.009071729957805827</v>
      </c>
      <c r="M1097" s="53">
        <f t="shared" si="815"/>
        <v>-81.18399999999929</v>
      </c>
      <c r="V1097" s="1">
        <v>43273</v>
      </c>
      <c r="W1097" s="46">
        <v>-81.18399999999929</v>
      </c>
      <c r="X1097" s="46">
        <f t="shared" si="628"/>
        <v>54175.06494900011</v>
      </c>
    </row>
    <row r="1098" spans="1:24" ht="12.75">
      <c r="A1098" s="1">
        <v>43276</v>
      </c>
      <c r="B1098" s="69" t="s">
        <v>94</v>
      </c>
      <c r="C1098" s="79" t="s">
        <v>42</v>
      </c>
      <c r="D1098" s="80">
        <v>1777</v>
      </c>
      <c r="E1098" s="85">
        <v>16.4317</v>
      </c>
      <c r="F1098" s="82">
        <v>43276</v>
      </c>
      <c r="G1098" s="85">
        <v>16.2682</v>
      </c>
      <c r="H1098" s="81">
        <f t="shared" si="812"/>
        <v>29199.1309</v>
      </c>
      <c r="I1098" s="81">
        <f t="shared" si="818"/>
        <v>28908.5914</v>
      </c>
      <c r="J1098" s="83">
        <f t="shared" si="816"/>
        <v>0</v>
      </c>
      <c r="K1098" s="80">
        <f t="shared" si="817"/>
        <v>0</v>
      </c>
      <c r="L1098" s="84">
        <f t="shared" si="814"/>
        <v>-0.00995027903381874</v>
      </c>
      <c r="M1098" s="53">
        <f t="shared" si="815"/>
        <v>-290.53949999999895</v>
      </c>
      <c r="V1098" s="1">
        <v>43276</v>
      </c>
      <c r="W1098" s="46">
        <v>-290.53949999999895</v>
      </c>
      <c r="X1098" s="46">
        <f t="shared" si="628"/>
        <v>53884.52544900011</v>
      </c>
    </row>
    <row r="1099" spans="1:24" ht="12.75">
      <c r="A1099" s="1">
        <v>43277</v>
      </c>
      <c r="B1099" s="69" t="s">
        <v>51</v>
      </c>
      <c r="C1099" s="79" t="s">
        <v>42</v>
      </c>
      <c r="D1099" s="80">
        <v>1111</v>
      </c>
      <c r="E1099" s="85">
        <v>21.22</v>
      </c>
      <c r="F1099" s="82">
        <v>43277</v>
      </c>
      <c r="G1099" s="85">
        <v>20.9123</v>
      </c>
      <c r="H1099" s="81">
        <f t="shared" si="812"/>
        <v>23575.42</v>
      </c>
      <c r="I1099" s="81">
        <f t="shared" si="818"/>
        <v>23233.5653</v>
      </c>
      <c r="J1099" s="83">
        <f t="shared" si="816"/>
        <v>0</v>
      </c>
      <c r="K1099" s="80">
        <f t="shared" si="817"/>
        <v>0</v>
      </c>
      <c r="L1099" s="84">
        <f t="shared" si="814"/>
        <v>-0.014500471253534397</v>
      </c>
      <c r="M1099" s="53">
        <f t="shared" si="815"/>
        <v>-341.85469999999987</v>
      </c>
      <c r="V1099" s="1">
        <v>43277</v>
      </c>
      <c r="W1099" s="46">
        <v>-341.85469999999987</v>
      </c>
      <c r="X1099" s="46">
        <f aca="true" t="shared" si="819" ref="X1099:X1227">(X1098+W1099)</f>
        <v>53542.67074900011</v>
      </c>
    </row>
    <row r="1100" spans="1:24" ht="12.75">
      <c r="A1100" s="1">
        <v>43278</v>
      </c>
      <c r="B1100" s="69" t="s">
        <v>39</v>
      </c>
      <c r="C1100" s="79" t="s">
        <v>42</v>
      </c>
      <c r="D1100" s="80">
        <v>4222</v>
      </c>
      <c r="E1100" s="81">
        <v>3.77</v>
      </c>
      <c r="F1100" s="82">
        <v>43278</v>
      </c>
      <c r="G1100" s="85">
        <v>3.6995</v>
      </c>
      <c r="H1100" s="81">
        <f t="shared" si="812"/>
        <v>15916.94</v>
      </c>
      <c r="I1100" s="81">
        <f t="shared" si="818"/>
        <v>15619.289</v>
      </c>
      <c r="J1100" s="83">
        <f t="shared" si="816"/>
        <v>0</v>
      </c>
      <c r="K1100" s="80">
        <f t="shared" si="817"/>
        <v>0</v>
      </c>
      <c r="L1100" s="84">
        <f t="shared" si="814"/>
        <v>-0.018700265251989378</v>
      </c>
      <c r="M1100" s="53">
        <f t="shared" si="815"/>
        <v>-297.65099999999984</v>
      </c>
      <c r="V1100" s="1">
        <v>43278</v>
      </c>
      <c r="W1100" s="46">
        <v>-297.65099999999984</v>
      </c>
      <c r="X1100" s="46">
        <f t="shared" si="819"/>
        <v>53245.019749000116</v>
      </c>
    </row>
    <row r="1101" spans="1:24" ht="12.75">
      <c r="A1101" s="1">
        <v>43279</v>
      </c>
      <c r="B1101" s="69" t="s">
        <v>158</v>
      </c>
      <c r="C1101" s="79" t="s">
        <v>42</v>
      </c>
      <c r="D1101" s="80">
        <v>2555</v>
      </c>
      <c r="E1101" s="81">
        <v>7.04</v>
      </c>
      <c r="F1101" s="82">
        <v>43279</v>
      </c>
      <c r="G1101" s="81">
        <v>6.93</v>
      </c>
      <c r="H1101" s="81">
        <f t="shared" si="812"/>
        <v>17987.2</v>
      </c>
      <c r="I1101" s="81">
        <f t="shared" si="818"/>
        <v>17706.149999999998</v>
      </c>
      <c r="J1101" s="83">
        <f t="shared" si="816"/>
        <v>0</v>
      </c>
      <c r="K1101" s="80">
        <f t="shared" si="817"/>
        <v>0</v>
      </c>
      <c r="L1101" s="84">
        <f t="shared" si="814"/>
        <v>-0.01562500000000016</v>
      </c>
      <c r="M1101" s="53">
        <f t="shared" si="815"/>
        <v>-281.0500000000029</v>
      </c>
      <c r="V1101" s="1">
        <v>43279</v>
      </c>
      <c r="W1101" s="46">
        <v>-281.0500000000029</v>
      </c>
      <c r="X1101" s="46">
        <f t="shared" si="819"/>
        <v>52963.96974900011</v>
      </c>
    </row>
    <row r="1102" spans="1:24" ht="12.75">
      <c r="A1102" s="1">
        <v>43280</v>
      </c>
      <c r="B1102" s="69" t="s">
        <v>62</v>
      </c>
      <c r="C1102" s="79" t="s">
        <v>46</v>
      </c>
      <c r="D1102" s="80">
        <v>54444</v>
      </c>
      <c r="E1102" s="81">
        <v>0.64</v>
      </c>
      <c r="F1102" s="82">
        <v>43280</v>
      </c>
      <c r="G1102" s="85">
        <v>0.6374</v>
      </c>
      <c r="H1102" s="81">
        <f t="shared" si="812"/>
        <v>34844.16</v>
      </c>
      <c r="I1102" s="81">
        <f t="shared" si="818"/>
        <v>34702.605599999995</v>
      </c>
      <c r="J1102" s="83">
        <f aca="true" t="shared" si="820" ref="J1102:J1107">IF(F1102&gt;0,F1102-A1102,0)</f>
        <v>0</v>
      </c>
      <c r="K1102" s="80">
        <f aca="true" t="shared" si="821" ref="K1102:K1107">H1101*J1101</f>
        <v>0</v>
      </c>
      <c r="L1102" s="84">
        <f aca="true" t="shared" si="822" ref="L1102:L1108">IF(F1102&gt;0,IF(LEFT(UPPER(C1102))="S",(H1102-I1102)/H1102,(I1102-H1102)/H1102),0)</f>
        <v>0.004062500000000234</v>
      </c>
      <c r="M1102" s="53">
        <f t="shared" si="815"/>
        <v>141.55440000000817</v>
      </c>
      <c r="V1102" s="1">
        <v>43280</v>
      </c>
      <c r="W1102" s="46">
        <v>141.55440000000817</v>
      </c>
      <c r="X1102" s="46">
        <f t="shared" si="819"/>
        <v>53105.52414900012</v>
      </c>
    </row>
    <row r="1103" spans="1:24" ht="12.75">
      <c r="A1103" s="1">
        <v>43283</v>
      </c>
      <c r="B1103" s="69" t="s">
        <v>102</v>
      </c>
      <c r="C1103" s="79" t="s">
        <v>42</v>
      </c>
      <c r="D1103" s="80">
        <v>1444</v>
      </c>
      <c r="E1103" s="85">
        <v>20.781</v>
      </c>
      <c r="F1103" s="82">
        <v>43283</v>
      </c>
      <c r="G1103" s="85">
        <v>20.86</v>
      </c>
      <c r="H1103" s="81">
        <f t="shared" si="812"/>
        <v>30007.764</v>
      </c>
      <c r="I1103" s="81">
        <f t="shared" si="818"/>
        <v>30121.84</v>
      </c>
      <c r="J1103" s="83">
        <f t="shared" si="820"/>
        <v>0</v>
      </c>
      <c r="K1103" s="80">
        <f t="shared" si="821"/>
        <v>0</v>
      </c>
      <c r="L1103" s="84">
        <f t="shared" si="822"/>
        <v>0.003801549492324751</v>
      </c>
      <c r="M1103" s="53">
        <f t="shared" si="815"/>
        <v>114.07600000000093</v>
      </c>
      <c r="V1103" s="1">
        <v>43283</v>
      </c>
      <c r="W1103" s="46">
        <v>114.07600000000093</v>
      </c>
      <c r="X1103" s="46">
        <f t="shared" si="819"/>
        <v>53219.60014900012</v>
      </c>
    </row>
    <row r="1104" spans="1:24" ht="12.75">
      <c r="A1104" s="1">
        <v>43284</v>
      </c>
      <c r="B1104" s="69" t="s">
        <v>51</v>
      </c>
      <c r="C1104" s="79" t="s">
        <v>42</v>
      </c>
      <c r="D1104" s="80">
        <v>577</v>
      </c>
      <c r="E1104" s="85">
        <v>20.8647</v>
      </c>
      <c r="F1104" s="82">
        <v>43284</v>
      </c>
      <c r="G1104" s="81">
        <v>20.87</v>
      </c>
      <c r="H1104" s="81">
        <f t="shared" si="812"/>
        <v>12038.9319</v>
      </c>
      <c r="I1104" s="81">
        <f t="shared" si="818"/>
        <v>12041.99</v>
      </c>
      <c r="J1104" s="83">
        <f t="shared" si="820"/>
        <v>0</v>
      </c>
      <c r="K1104" s="80">
        <f t="shared" si="821"/>
        <v>0</v>
      </c>
      <c r="L1104" s="84">
        <f t="shared" si="822"/>
        <v>0.0002540175511749672</v>
      </c>
      <c r="M1104" s="53">
        <f t="shared" si="815"/>
        <v>3.058100000000195</v>
      </c>
      <c r="V1104" s="1">
        <v>43284</v>
      </c>
      <c r="W1104" s="46">
        <v>3.058100000000195</v>
      </c>
      <c r="X1104" s="46">
        <f t="shared" si="819"/>
        <v>53222.658249000124</v>
      </c>
    </row>
    <row r="1105" spans="1:24" ht="12.75">
      <c r="A1105" s="1">
        <v>43285</v>
      </c>
      <c r="B1105" s="69" t="s">
        <v>62</v>
      </c>
      <c r="C1105" s="79" t="s">
        <v>42</v>
      </c>
      <c r="D1105" s="80">
        <v>27777</v>
      </c>
      <c r="E1105" s="85">
        <v>0.6576</v>
      </c>
      <c r="F1105" s="82">
        <v>43285</v>
      </c>
      <c r="G1105" s="85">
        <v>0.6524</v>
      </c>
      <c r="H1105" s="81">
        <f t="shared" si="812"/>
        <v>18266.155199999997</v>
      </c>
      <c r="I1105" s="81">
        <f t="shared" si="818"/>
        <v>18121.714799999998</v>
      </c>
      <c r="J1105" s="83">
        <f t="shared" si="820"/>
        <v>0</v>
      </c>
      <c r="K1105" s="80">
        <f t="shared" si="821"/>
        <v>0</v>
      </c>
      <c r="L1105" s="84">
        <f t="shared" si="822"/>
        <v>-0.007907542579075399</v>
      </c>
      <c r="M1105" s="53">
        <f t="shared" si="815"/>
        <v>-144.4403999999995</v>
      </c>
      <c r="V1105" s="1">
        <v>43285</v>
      </c>
      <c r="W1105" s="46">
        <v>-144.4403999999995</v>
      </c>
      <c r="X1105" s="46">
        <f t="shared" si="819"/>
        <v>53078.217849000124</v>
      </c>
    </row>
    <row r="1106" spans="1:24" ht="12.75">
      <c r="A1106" s="1">
        <v>43286</v>
      </c>
      <c r="B1106" s="69" t="s">
        <v>52</v>
      </c>
      <c r="C1106" s="79" t="s">
        <v>42</v>
      </c>
      <c r="D1106" s="80">
        <v>8888</v>
      </c>
      <c r="E1106" s="81">
        <v>2.62</v>
      </c>
      <c r="F1106" s="82">
        <v>43286</v>
      </c>
      <c r="G1106" s="85">
        <v>2.608</v>
      </c>
      <c r="H1106" s="81">
        <f t="shared" si="812"/>
        <v>23286.56</v>
      </c>
      <c r="I1106" s="81">
        <f t="shared" si="818"/>
        <v>23179.904000000002</v>
      </c>
      <c r="J1106" s="83">
        <f t="shared" si="820"/>
        <v>0</v>
      </c>
      <c r="K1106" s="80">
        <f t="shared" si="821"/>
        <v>0</v>
      </c>
      <c r="L1106" s="84">
        <f t="shared" si="822"/>
        <v>-0.004580152671755684</v>
      </c>
      <c r="M1106" s="53">
        <f t="shared" si="815"/>
        <v>-106.65599999999904</v>
      </c>
      <c r="V1106" s="1">
        <v>43286</v>
      </c>
      <c r="W1106" s="46">
        <v>-106.65599999999904</v>
      </c>
      <c r="X1106" s="46">
        <f t="shared" si="819"/>
        <v>52971.56184900012</v>
      </c>
    </row>
    <row r="1107" spans="1:24" ht="12.75">
      <c r="A1107" s="1">
        <v>43287</v>
      </c>
      <c r="B1107" s="69" t="s">
        <v>102</v>
      </c>
      <c r="C1107" s="79" t="s">
        <v>42</v>
      </c>
      <c r="D1107" s="80">
        <v>1111</v>
      </c>
      <c r="E1107" s="81">
        <v>19.64</v>
      </c>
      <c r="F1107" s="82">
        <v>43287</v>
      </c>
      <c r="G1107" s="81">
        <v>19.67</v>
      </c>
      <c r="H1107" s="81">
        <f t="shared" si="812"/>
        <v>21820.04</v>
      </c>
      <c r="I1107" s="81">
        <f t="shared" si="818"/>
        <v>21853.370000000003</v>
      </c>
      <c r="J1107" s="83">
        <f t="shared" si="820"/>
        <v>0</v>
      </c>
      <c r="K1107" s="80">
        <f t="shared" si="821"/>
        <v>0</v>
      </c>
      <c r="L1107" s="84">
        <f t="shared" si="822"/>
        <v>0.0015274949083503855</v>
      </c>
      <c r="M1107" s="53">
        <f t="shared" si="815"/>
        <v>33.330000000001746</v>
      </c>
      <c r="V1107" s="1">
        <v>43287</v>
      </c>
      <c r="W1107" s="46">
        <v>33.330000000001746</v>
      </c>
      <c r="X1107" s="46">
        <f t="shared" si="819"/>
        <v>53004.89184900012</v>
      </c>
    </row>
    <row r="1108" spans="1:24" ht="12.75">
      <c r="A1108" s="1">
        <v>43290</v>
      </c>
      <c r="B1108" s="69" t="s">
        <v>102</v>
      </c>
      <c r="C1108" s="79" t="s">
        <v>42</v>
      </c>
      <c r="D1108" s="80">
        <v>1111</v>
      </c>
      <c r="E1108" s="81">
        <v>19.67</v>
      </c>
      <c r="F1108" s="82">
        <v>43290</v>
      </c>
      <c r="G1108" s="81">
        <v>19.4</v>
      </c>
      <c r="H1108" s="81">
        <f t="shared" si="812"/>
        <v>21853.370000000003</v>
      </c>
      <c r="I1108" s="81">
        <f t="shared" si="818"/>
        <v>21553.399999999998</v>
      </c>
      <c r="J1108" s="83">
        <f aca="true" t="shared" si="823" ref="J1108:J1113">IF(F1108&gt;0,F1108-A1108,0)</f>
        <v>0</v>
      </c>
      <c r="K1108" s="80">
        <f aca="true" t="shared" si="824" ref="K1108:K1113">H1107*J1107</f>
        <v>0</v>
      </c>
      <c r="L1108" s="84">
        <f t="shared" si="822"/>
        <v>-0.013726487036095796</v>
      </c>
      <c r="M1108" s="53">
        <f t="shared" si="815"/>
        <v>-299.9700000000048</v>
      </c>
      <c r="V1108" s="1">
        <v>43290</v>
      </c>
      <c r="W1108" s="46">
        <v>-299.9700000000048</v>
      </c>
      <c r="X1108" s="46">
        <f t="shared" si="819"/>
        <v>52704.92184900012</v>
      </c>
    </row>
    <row r="1109" spans="1:24" ht="12.75">
      <c r="A1109" s="1">
        <v>43291</v>
      </c>
      <c r="B1109" s="69" t="s">
        <v>51</v>
      </c>
      <c r="C1109" s="79" t="s">
        <v>42</v>
      </c>
      <c r="D1109" s="80">
        <v>899</v>
      </c>
      <c r="E1109" s="81">
        <v>21.33</v>
      </c>
      <c r="F1109" s="82">
        <v>43291</v>
      </c>
      <c r="G1109" s="81">
        <v>21.72</v>
      </c>
      <c r="H1109" s="81">
        <f t="shared" si="812"/>
        <v>19175.67</v>
      </c>
      <c r="I1109" s="81">
        <f t="shared" si="818"/>
        <v>19526.28</v>
      </c>
      <c r="J1109" s="83">
        <f t="shared" si="823"/>
        <v>0</v>
      </c>
      <c r="K1109" s="80">
        <f t="shared" si="824"/>
        <v>0</v>
      </c>
      <c r="L1109" s="84">
        <f aca="true" t="shared" si="825" ref="L1109:L1119">IF(F1109&gt;0,IF(LEFT(UPPER(C1109))="S",(H1109-I1109)/H1109,(I1109-H1109)/H1109),0)</f>
        <v>0.01828410689170186</v>
      </c>
      <c r="M1109" s="53">
        <f aca="true" t="shared" si="826" ref="M1109:M1119">(H1109*L1109)</f>
        <v>350.6100000000006</v>
      </c>
      <c r="V1109" s="1">
        <v>43291</v>
      </c>
      <c r="W1109" s="46">
        <v>350.6100000000006</v>
      </c>
      <c r="X1109" s="46">
        <f t="shared" si="819"/>
        <v>53055.53184900012</v>
      </c>
    </row>
    <row r="1110" spans="1:24" ht="12.75">
      <c r="A1110" s="1">
        <v>43293</v>
      </c>
      <c r="B1110" s="69" t="s">
        <v>39</v>
      </c>
      <c r="C1110" s="79" t="s">
        <v>42</v>
      </c>
      <c r="D1110" s="80">
        <v>4666</v>
      </c>
      <c r="E1110" s="85">
        <v>4.1596</v>
      </c>
      <c r="F1110" s="82">
        <v>43293</v>
      </c>
      <c r="G1110" s="81">
        <v>4.22</v>
      </c>
      <c r="H1110" s="81">
        <f t="shared" si="812"/>
        <v>19408.693600000002</v>
      </c>
      <c r="I1110" s="81">
        <f t="shared" si="818"/>
        <v>19690.52</v>
      </c>
      <c r="J1110" s="83">
        <f t="shared" si="823"/>
        <v>0</v>
      </c>
      <c r="K1110" s="80">
        <f t="shared" si="824"/>
        <v>0</v>
      </c>
      <c r="L1110" s="84">
        <f t="shared" si="825"/>
        <v>0.014520626983363686</v>
      </c>
      <c r="M1110" s="53">
        <f t="shared" si="826"/>
        <v>281.8263999999981</v>
      </c>
      <c r="V1110" s="1">
        <v>43293</v>
      </c>
      <c r="W1110" s="46">
        <v>281.8263999999981</v>
      </c>
      <c r="X1110" s="46">
        <f t="shared" si="819"/>
        <v>53337.35824900012</v>
      </c>
    </row>
    <row r="1111" spans="1:24" ht="12.75">
      <c r="A1111" s="1">
        <v>43294</v>
      </c>
      <c r="B1111" s="69" t="s">
        <v>62</v>
      </c>
      <c r="C1111" s="79" t="s">
        <v>42</v>
      </c>
      <c r="D1111" s="80">
        <v>22222</v>
      </c>
      <c r="E1111" s="85">
        <v>0.615</v>
      </c>
      <c r="F1111" s="82">
        <v>43294</v>
      </c>
      <c r="G1111" s="85">
        <v>0.6066</v>
      </c>
      <c r="H1111" s="81">
        <f t="shared" si="812"/>
        <v>13666.53</v>
      </c>
      <c r="I1111" s="81">
        <f t="shared" si="818"/>
        <v>13479.8652</v>
      </c>
      <c r="J1111" s="83">
        <f t="shared" si="823"/>
        <v>0</v>
      </c>
      <c r="K1111" s="80">
        <f t="shared" si="824"/>
        <v>0</v>
      </c>
      <c r="L1111" s="84">
        <f t="shared" si="825"/>
        <v>-0.013658536585365887</v>
      </c>
      <c r="M1111" s="53">
        <f t="shared" si="826"/>
        <v>-186.66480000000047</v>
      </c>
      <c r="V1111" s="1">
        <v>43294</v>
      </c>
      <c r="W1111" s="46">
        <v>-186.66480000000047</v>
      </c>
      <c r="X1111" s="46">
        <f t="shared" si="819"/>
        <v>53150.69344900012</v>
      </c>
    </row>
    <row r="1112" spans="1:24" ht="12.75">
      <c r="A1112" s="1">
        <v>43297</v>
      </c>
      <c r="B1112" s="69" t="s">
        <v>62</v>
      </c>
      <c r="C1112" s="79" t="s">
        <v>42</v>
      </c>
      <c r="D1112" s="80">
        <v>24999</v>
      </c>
      <c r="E1112" s="85">
        <v>0.6188</v>
      </c>
      <c r="F1112" s="82">
        <v>43297</v>
      </c>
      <c r="G1112" s="85">
        <v>0.6074</v>
      </c>
      <c r="H1112" s="81">
        <f t="shared" si="812"/>
        <v>15469.3812</v>
      </c>
      <c r="I1112" s="81">
        <f t="shared" si="818"/>
        <v>15184.392600000001</v>
      </c>
      <c r="J1112" s="83">
        <f t="shared" si="823"/>
        <v>0</v>
      </c>
      <c r="K1112" s="80">
        <f t="shared" si="824"/>
        <v>0</v>
      </c>
      <c r="L1112" s="84">
        <f t="shared" si="825"/>
        <v>-0.018422753716871285</v>
      </c>
      <c r="M1112" s="53">
        <f t="shared" si="826"/>
        <v>-284.98859999999877</v>
      </c>
      <c r="V1112" s="1">
        <v>43297</v>
      </c>
      <c r="W1112" s="46">
        <v>-284.98859999999877</v>
      </c>
      <c r="X1112" s="46">
        <f t="shared" si="819"/>
        <v>52865.704849000125</v>
      </c>
    </row>
    <row r="1113" spans="1:24" ht="12.75">
      <c r="A1113" s="1">
        <v>43298</v>
      </c>
      <c r="B1113" s="69" t="s">
        <v>62</v>
      </c>
      <c r="C1113" s="79" t="s">
        <v>42</v>
      </c>
      <c r="D1113" s="80">
        <v>48888</v>
      </c>
      <c r="E1113" s="85">
        <v>0.6052</v>
      </c>
      <c r="F1113" s="82">
        <v>43298</v>
      </c>
      <c r="G1113" s="85">
        <v>0.6084</v>
      </c>
      <c r="H1113" s="81">
        <f t="shared" si="812"/>
        <v>29587.0176</v>
      </c>
      <c r="I1113" s="81">
        <f t="shared" si="818"/>
        <v>29743.4592</v>
      </c>
      <c r="J1113" s="83">
        <f t="shared" si="823"/>
        <v>0</v>
      </c>
      <c r="K1113" s="80">
        <f t="shared" si="824"/>
        <v>0</v>
      </c>
      <c r="L1113" s="84">
        <f t="shared" si="825"/>
        <v>0.005287508261731725</v>
      </c>
      <c r="M1113" s="53">
        <f t="shared" si="826"/>
        <v>156.44160000000193</v>
      </c>
      <c r="V1113" s="1">
        <v>43298</v>
      </c>
      <c r="W1113" s="46">
        <v>156.44160000000193</v>
      </c>
      <c r="X1113" s="46">
        <f t="shared" si="819"/>
        <v>53022.14644900012</v>
      </c>
    </row>
    <row r="1114" spans="1:24" ht="12.75">
      <c r="A1114" s="1">
        <v>43299</v>
      </c>
      <c r="B1114" s="69" t="s">
        <v>165</v>
      </c>
      <c r="C1114" s="79" t="s">
        <v>42</v>
      </c>
      <c r="D1114" s="80">
        <v>2999</v>
      </c>
      <c r="E1114" s="85">
        <v>8.9478</v>
      </c>
      <c r="F1114" s="82">
        <v>43299</v>
      </c>
      <c r="G1114" s="85">
        <v>8.896</v>
      </c>
      <c r="H1114" s="81">
        <f t="shared" si="812"/>
        <v>26834.452200000003</v>
      </c>
      <c r="I1114" s="81">
        <f t="shared" si="818"/>
        <v>26679.104000000003</v>
      </c>
      <c r="J1114" s="83">
        <f aca="true" t="shared" si="827" ref="J1114:J1119">IF(F1114&gt;0,F1114-A1114,0)</f>
        <v>0</v>
      </c>
      <c r="K1114" s="80">
        <f aca="true" t="shared" si="828" ref="K1114:K1119">H1113*J1113</f>
        <v>0</v>
      </c>
      <c r="L1114" s="84">
        <f t="shared" si="825"/>
        <v>-0.005789132524195904</v>
      </c>
      <c r="M1114" s="53">
        <f t="shared" si="826"/>
        <v>-155.34820000000036</v>
      </c>
      <c r="V1114" s="1">
        <v>43299</v>
      </c>
      <c r="W1114" s="46">
        <v>-155.34820000000036</v>
      </c>
      <c r="X1114" s="46">
        <f t="shared" si="819"/>
        <v>52866.79824900012</v>
      </c>
    </row>
    <row r="1115" spans="1:24" ht="12.75">
      <c r="A1115" s="1">
        <v>43300</v>
      </c>
      <c r="B1115" s="69" t="s">
        <v>51</v>
      </c>
      <c r="C1115" s="79" t="s">
        <v>46</v>
      </c>
      <c r="D1115" s="80">
        <v>955</v>
      </c>
      <c r="E1115" s="81">
        <v>21.66</v>
      </c>
      <c r="F1115" s="82">
        <v>43300</v>
      </c>
      <c r="G1115" s="81">
        <v>21.67</v>
      </c>
      <c r="H1115" s="81">
        <f t="shared" si="812"/>
        <v>20685.3</v>
      </c>
      <c r="I1115" s="81">
        <f t="shared" si="818"/>
        <v>20694.850000000002</v>
      </c>
      <c r="J1115" s="83">
        <f t="shared" si="827"/>
        <v>0</v>
      </c>
      <c r="K1115" s="80">
        <f t="shared" si="828"/>
        <v>0</v>
      </c>
      <c r="L1115" s="84">
        <f t="shared" si="825"/>
        <v>-0.00046168051708231984</v>
      </c>
      <c r="M1115" s="53">
        <f t="shared" si="826"/>
        <v>-9.55000000000291</v>
      </c>
      <c r="V1115" s="1">
        <v>43300</v>
      </c>
      <c r="W1115" s="46">
        <v>-9.55000000000291</v>
      </c>
      <c r="X1115" s="46">
        <f t="shared" si="819"/>
        <v>52857.24824900012</v>
      </c>
    </row>
    <row r="1116" spans="1:24" ht="12.75">
      <c r="A1116" s="1">
        <v>43301</v>
      </c>
      <c r="B1116" s="69" t="s">
        <v>39</v>
      </c>
      <c r="C1116" s="79" t="s">
        <v>10</v>
      </c>
      <c r="D1116" s="80">
        <v>7777</v>
      </c>
      <c r="E1116" s="86">
        <v>4.049</v>
      </c>
      <c r="F1116" s="82">
        <v>43301</v>
      </c>
      <c r="G1116" s="85">
        <v>4.05</v>
      </c>
      <c r="H1116" s="81">
        <f t="shared" si="812"/>
        <v>31489.073000000004</v>
      </c>
      <c r="I1116" s="81">
        <f t="shared" si="818"/>
        <v>31496.85</v>
      </c>
      <c r="J1116" s="83">
        <f t="shared" si="827"/>
        <v>0</v>
      </c>
      <c r="K1116" s="80">
        <f t="shared" si="828"/>
        <v>0</v>
      </c>
      <c r="L1116" s="84">
        <f t="shared" si="825"/>
        <v>0.00024697456161998116</v>
      </c>
      <c r="M1116" s="53">
        <f t="shared" si="826"/>
        <v>7.776999999994586</v>
      </c>
      <c r="V1116" s="1">
        <v>43301</v>
      </c>
      <c r="W1116" s="46">
        <v>7.776999999994587</v>
      </c>
      <c r="X1116" s="46">
        <f t="shared" si="819"/>
        <v>52865.025249000115</v>
      </c>
    </row>
    <row r="1117" spans="1:24" ht="12.75">
      <c r="A1117" s="1">
        <v>43304</v>
      </c>
      <c r="B1117" s="69" t="s">
        <v>166</v>
      </c>
      <c r="C1117" s="79" t="s">
        <v>42</v>
      </c>
      <c r="D1117" s="80">
        <v>199</v>
      </c>
      <c r="E1117" s="85">
        <v>114.5425</v>
      </c>
      <c r="F1117" s="82">
        <v>43304</v>
      </c>
      <c r="G1117" s="81">
        <v>113.05</v>
      </c>
      <c r="H1117" s="81">
        <f t="shared" si="812"/>
        <v>22793.9575</v>
      </c>
      <c r="I1117" s="81">
        <f t="shared" si="818"/>
        <v>22496.95</v>
      </c>
      <c r="J1117" s="83">
        <f t="shared" si="827"/>
        <v>0</v>
      </c>
      <c r="K1117" s="80">
        <f t="shared" si="828"/>
        <v>0</v>
      </c>
      <c r="L1117" s="84">
        <f t="shared" si="825"/>
        <v>-0.013030097998559474</v>
      </c>
      <c r="M1117" s="53">
        <f t="shared" si="826"/>
        <v>-297.0074999999997</v>
      </c>
      <c r="V1117" s="1">
        <v>43304</v>
      </c>
      <c r="W1117" s="46">
        <v>-297.0074999999997</v>
      </c>
      <c r="X1117" s="46">
        <f t="shared" si="819"/>
        <v>52568.017749000115</v>
      </c>
    </row>
    <row r="1118" spans="1:24" ht="12.75">
      <c r="A1118" s="1">
        <v>43305</v>
      </c>
      <c r="B1118" s="69" t="s">
        <v>165</v>
      </c>
      <c r="C1118" s="79" t="s">
        <v>42</v>
      </c>
      <c r="D1118" s="80">
        <v>2999</v>
      </c>
      <c r="E1118" s="85">
        <v>8.8483</v>
      </c>
      <c r="F1118" s="82">
        <v>43305</v>
      </c>
      <c r="G1118" s="85">
        <v>8.8401</v>
      </c>
      <c r="H1118" s="81">
        <f t="shared" si="812"/>
        <v>26536.0517</v>
      </c>
      <c r="I1118" s="81">
        <f t="shared" si="818"/>
        <v>26511.459899999998</v>
      </c>
      <c r="J1118" s="83">
        <f t="shared" si="827"/>
        <v>0</v>
      </c>
      <c r="K1118" s="80">
        <f t="shared" si="828"/>
        <v>0</v>
      </c>
      <c r="L1118" s="84">
        <f t="shared" si="825"/>
        <v>-0.0009267316885730204</v>
      </c>
      <c r="M1118" s="53">
        <f t="shared" si="826"/>
        <v>-24.591800000001967</v>
      </c>
      <c r="V1118" s="1">
        <v>43305</v>
      </c>
      <c r="W1118" s="46">
        <v>-24.591800000001967</v>
      </c>
      <c r="X1118" s="46">
        <f t="shared" si="819"/>
        <v>52543.42594900011</v>
      </c>
    </row>
    <row r="1119" spans="1:24" ht="12.75">
      <c r="A1119" s="1">
        <v>43306</v>
      </c>
      <c r="B1119" s="69" t="s">
        <v>166</v>
      </c>
      <c r="C1119" s="79" t="s">
        <v>38</v>
      </c>
      <c r="D1119" s="80">
        <v>244</v>
      </c>
      <c r="E1119" s="81">
        <v>113.1</v>
      </c>
      <c r="F1119" s="82">
        <v>43306</v>
      </c>
      <c r="G1119" s="85">
        <v>111.9</v>
      </c>
      <c r="H1119" s="81">
        <f t="shared" si="812"/>
        <v>27596.399999999998</v>
      </c>
      <c r="I1119" s="81">
        <f t="shared" si="818"/>
        <v>27303.600000000002</v>
      </c>
      <c r="J1119" s="83">
        <f t="shared" si="827"/>
        <v>0</v>
      </c>
      <c r="K1119" s="80">
        <f t="shared" si="828"/>
        <v>0</v>
      </c>
      <c r="L1119" s="84">
        <f t="shared" si="825"/>
        <v>0.01061007957559666</v>
      </c>
      <c r="M1119" s="53">
        <f t="shared" si="826"/>
        <v>292.79999999999563</v>
      </c>
      <c r="V1119" s="1">
        <v>43306</v>
      </c>
      <c r="W1119" s="46">
        <v>292.79999999999563</v>
      </c>
      <c r="X1119" s="46">
        <f t="shared" si="819"/>
        <v>52836.22594900011</v>
      </c>
    </row>
    <row r="1120" spans="1:24" ht="12.75">
      <c r="A1120" s="1">
        <v>43307</v>
      </c>
      <c r="B1120" s="69" t="s">
        <v>39</v>
      </c>
      <c r="C1120" s="79" t="s">
        <v>42</v>
      </c>
      <c r="D1120" s="80">
        <v>3555</v>
      </c>
      <c r="E1120" s="85">
        <v>4.298</v>
      </c>
      <c r="F1120" s="82">
        <v>43307</v>
      </c>
      <c r="G1120" s="85">
        <v>4.457</v>
      </c>
      <c r="H1120" s="81">
        <f aca="true" t="shared" si="829" ref="H1120:H1131">E1120*D1120</f>
        <v>15279.39</v>
      </c>
      <c r="I1120" s="81">
        <f aca="true" t="shared" si="830" ref="I1120:I1131">IF(F1120&gt;0,G1120*D1120,0)</f>
        <v>15844.635</v>
      </c>
      <c r="J1120" s="83">
        <f aca="true" t="shared" si="831" ref="J1120:J1125">IF(F1120&gt;0,F1120-A1120,0)</f>
        <v>0</v>
      </c>
      <c r="K1120" s="80">
        <f aca="true" t="shared" si="832" ref="K1120:K1125">H1119*J1119</f>
        <v>0</v>
      </c>
      <c r="L1120" s="84">
        <f aca="true" t="shared" si="833" ref="L1120:L1131">IF(F1120&gt;0,IF(LEFT(UPPER(C1120))="S",(H1120-I1120)/H1120,(I1120-H1120)/H1120),0)</f>
        <v>0.03699395067473249</v>
      </c>
      <c r="M1120" s="53">
        <f aca="true" t="shared" si="834" ref="M1120:M1131">(H1120*L1120)</f>
        <v>565.2450000000008</v>
      </c>
      <c r="V1120" s="1">
        <v>43307</v>
      </c>
      <c r="W1120" s="46">
        <v>565.2450000000008</v>
      </c>
      <c r="X1120" s="46">
        <f t="shared" si="819"/>
        <v>53401.47094900011</v>
      </c>
    </row>
    <row r="1121" spans="1:24" ht="12.75">
      <c r="A1121" s="1">
        <v>43308</v>
      </c>
      <c r="B1121" s="69" t="s">
        <v>166</v>
      </c>
      <c r="C1121" s="79" t="s">
        <v>46</v>
      </c>
      <c r="D1121" s="80">
        <v>188</v>
      </c>
      <c r="E1121" s="81">
        <v>112.5</v>
      </c>
      <c r="F1121" s="82">
        <v>43308</v>
      </c>
      <c r="G1121" s="81">
        <v>113</v>
      </c>
      <c r="H1121" s="81">
        <f t="shared" si="829"/>
        <v>21150</v>
      </c>
      <c r="I1121" s="81">
        <f t="shared" si="830"/>
        <v>21244</v>
      </c>
      <c r="J1121" s="83">
        <f t="shared" si="831"/>
        <v>0</v>
      </c>
      <c r="K1121" s="80">
        <f t="shared" si="832"/>
        <v>0</v>
      </c>
      <c r="L1121" s="84">
        <f t="shared" si="833"/>
        <v>-0.0044444444444444444</v>
      </c>
      <c r="M1121" s="53">
        <f t="shared" si="834"/>
        <v>-94</v>
      </c>
      <c r="V1121" s="1">
        <v>43308</v>
      </c>
      <c r="W1121" s="46">
        <v>-94</v>
      </c>
      <c r="X1121" s="46">
        <f t="shared" si="819"/>
        <v>53307.47094900011</v>
      </c>
    </row>
    <row r="1122" spans="1:24" ht="12.75">
      <c r="A1122" s="1">
        <v>43311</v>
      </c>
      <c r="B1122" s="69" t="s">
        <v>167</v>
      </c>
      <c r="C1122" s="79" t="s">
        <v>119</v>
      </c>
      <c r="D1122" s="80">
        <v>1777</v>
      </c>
      <c r="E1122" s="86">
        <v>9.322</v>
      </c>
      <c r="F1122" s="82">
        <v>43311</v>
      </c>
      <c r="G1122" s="85">
        <v>9.268</v>
      </c>
      <c r="H1122" s="81">
        <f t="shared" si="829"/>
        <v>16565.194</v>
      </c>
      <c r="I1122" s="81">
        <f t="shared" si="830"/>
        <v>16469.236</v>
      </c>
      <c r="J1122" s="83">
        <f t="shared" si="831"/>
        <v>0</v>
      </c>
      <c r="K1122" s="80">
        <f t="shared" si="832"/>
        <v>0</v>
      </c>
      <c r="L1122" s="84">
        <f t="shared" si="833"/>
        <v>-0.005792748337266604</v>
      </c>
      <c r="M1122" s="53">
        <f t="shared" si="834"/>
        <v>-95.95799999999872</v>
      </c>
      <c r="V1122" s="1">
        <v>43311</v>
      </c>
      <c r="W1122" s="46">
        <v>-95.95799999999872</v>
      </c>
      <c r="X1122" s="46">
        <f t="shared" si="819"/>
        <v>53211.51294900011</v>
      </c>
    </row>
    <row r="1123" spans="1:24" ht="12.75">
      <c r="A1123" s="1">
        <v>43312</v>
      </c>
      <c r="B1123" s="69" t="s">
        <v>94</v>
      </c>
      <c r="C1123" s="79" t="s">
        <v>42</v>
      </c>
      <c r="D1123" s="80">
        <v>1666</v>
      </c>
      <c r="E1123" s="81">
        <v>14.64</v>
      </c>
      <c r="F1123" s="82">
        <v>43312</v>
      </c>
      <c r="G1123" s="85">
        <v>14.598</v>
      </c>
      <c r="H1123" s="81">
        <f t="shared" si="829"/>
        <v>24390.24</v>
      </c>
      <c r="I1123" s="81">
        <f t="shared" si="830"/>
        <v>24320.268</v>
      </c>
      <c r="J1123" s="83">
        <f t="shared" si="831"/>
        <v>0</v>
      </c>
      <c r="K1123" s="80">
        <f t="shared" si="832"/>
        <v>0</v>
      </c>
      <c r="L1123" s="84">
        <f t="shared" si="833"/>
        <v>-0.0028688524590164575</v>
      </c>
      <c r="M1123" s="53">
        <f t="shared" si="834"/>
        <v>-69.97200000000157</v>
      </c>
      <c r="V1123" s="1">
        <v>43312</v>
      </c>
      <c r="W1123" s="46">
        <v>-69.97200000000157</v>
      </c>
      <c r="X1123" s="46">
        <f t="shared" si="819"/>
        <v>53141.54094900011</v>
      </c>
    </row>
    <row r="1124" spans="1:24" ht="12.75">
      <c r="A1124" s="1">
        <v>43313</v>
      </c>
      <c r="B1124" s="69" t="s">
        <v>56</v>
      </c>
      <c r="C1124" s="79" t="s">
        <v>42</v>
      </c>
      <c r="D1124" s="80">
        <v>2229</v>
      </c>
      <c r="E1124" s="81">
        <v>15.1</v>
      </c>
      <c r="F1124" s="82">
        <v>43313</v>
      </c>
      <c r="G1124" s="85">
        <v>15.05</v>
      </c>
      <c r="H1124" s="81">
        <f t="shared" si="829"/>
        <v>33657.9</v>
      </c>
      <c r="I1124" s="81">
        <f t="shared" si="830"/>
        <v>33546.450000000004</v>
      </c>
      <c r="J1124" s="83">
        <f t="shared" si="831"/>
        <v>0</v>
      </c>
      <c r="K1124" s="80">
        <f t="shared" si="832"/>
        <v>0</v>
      </c>
      <c r="L1124" s="84">
        <f t="shared" si="833"/>
        <v>-0.0033112582781456086</v>
      </c>
      <c r="M1124" s="53">
        <f t="shared" si="834"/>
        <v>-111.44999999999709</v>
      </c>
      <c r="V1124" s="1">
        <v>43313</v>
      </c>
      <c r="W1124" s="46">
        <v>-111.44999999999709</v>
      </c>
      <c r="X1124" s="46">
        <f t="shared" si="819"/>
        <v>53030.090949000114</v>
      </c>
    </row>
    <row r="1125" spans="1:24" ht="12.75">
      <c r="A1125" s="1">
        <v>43314</v>
      </c>
      <c r="B1125" s="69" t="s">
        <v>131</v>
      </c>
      <c r="C1125" s="79" t="s">
        <v>10</v>
      </c>
      <c r="D1125" s="80">
        <v>1777</v>
      </c>
      <c r="E1125" s="81">
        <v>18.52</v>
      </c>
      <c r="F1125" s="82">
        <v>43314</v>
      </c>
      <c r="G1125" s="86">
        <v>18.755</v>
      </c>
      <c r="H1125" s="81">
        <f t="shared" si="829"/>
        <v>32910.04</v>
      </c>
      <c r="I1125" s="81">
        <f t="shared" si="830"/>
        <v>33327.634999999995</v>
      </c>
      <c r="J1125" s="83">
        <f t="shared" si="831"/>
        <v>0</v>
      </c>
      <c r="K1125" s="80">
        <f t="shared" si="832"/>
        <v>0</v>
      </c>
      <c r="L1125" s="84">
        <f t="shared" si="833"/>
        <v>0.012688984881209318</v>
      </c>
      <c r="M1125" s="53">
        <f t="shared" si="834"/>
        <v>417.5949999999939</v>
      </c>
      <c r="V1125" s="1">
        <v>43314</v>
      </c>
      <c r="W1125" s="46">
        <v>417.5949999999939</v>
      </c>
      <c r="X1125" s="46">
        <f t="shared" si="819"/>
        <v>53447.68594900011</v>
      </c>
    </row>
    <row r="1126" spans="1:24" ht="12.75">
      <c r="A1126" s="1">
        <v>43315</v>
      </c>
      <c r="B1126" s="69" t="s">
        <v>166</v>
      </c>
      <c r="C1126" s="79" t="s">
        <v>42</v>
      </c>
      <c r="D1126" s="80">
        <v>211</v>
      </c>
      <c r="E1126" s="81">
        <v>108.3</v>
      </c>
      <c r="F1126" s="82">
        <v>43315</v>
      </c>
      <c r="G1126" s="85">
        <v>110.5237</v>
      </c>
      <c r="H1126" s="81">
        <f t="shared" si="829"/>
        <v>22851.3</v>
      </c>
      <c r="I1126" s="81">
        <f t="shared" si="830"/>
        <v>23320.5007</v>
      </c>
      <c r="J1126" s="83">
        <f aca="true" t="shared" si="835" ref="J1126:J1131">IF(F1126&gt;0,F1126-A1126,0)</f>
        <v>0</v>
      </c>
      <c r="K1126" s="80">
        <f aca="true" t="shared" si="836" ref="K1126:K1131">H1125*J1125</f>
        <v>0</v>
      </c>
      <c r="L1126" s="84">
        <f t="shared" si="833"/>
        <v>0.02053277931671289</v>
      </c>
      <c r="M1126" s="53">
        <f t="shared" si="834"/>
        <v>469.20070000000123</v>
      </c>
      <c r="V1126" s="1">
        <v>43315</v>
      </c>
      <c r="W1126" s="46">
        <v>469.20070000000123</v>
      </c>
      <c r="X1126" s="46">
        <f t="shared" si="819"/>
        <v>53916.88664900011</v>
      </c>
    </row>
    <row r="1127" spans="1:24" ht="12.75">
      <c r="A1127" s="1">
        <v>43339</v>
      </c>
      <c r="B1127" s="69" t="s">
        <v>52</v>
      </c>
      <c r="C1127" s="79" t="s">
        <v>42</v>
      </c>
      <c r="D1127" s="80">
        <v>11999</v>
      </c>
      <c r="E1127" s="86">
        <v>2.671</v>
      </c>
      <c r="F1127" s="82">
        <v>43339</v>
      </c>
      <c r="G1127" s="85">
        <v>2.665</v>
      </c>
      <c r="H1127" s="81">
        <f t="shared" si="829"/>
        <v>32049.328999999998</v>
      </c>
      <c r="I1127" s="81">
        <f t="shared" si="830"/>
        <v>31977.335</v>
      </c>
      <c r="J1127" s="83">
        <f t="shared" si="835"/>
        <v>0</v>
      </c>
      <c r="K1127" s="80">
        <f t="shared" si="836"/>
        <v>0</v>
      </c>
      <c r="L1127" s="84">
        <f t="shared" si="833"/>
        <v>-0.0022463496817670906</v>
      </c>
      <c r="M1127" s="53">
        <f t="shared" si="834"/>
        <v>-71.99399999999878</v>
      </c>
      <c r="V1127" s="1">
        <v>43339</v>
      </c>
      <c r="W1127" s="46">
        <v>-71.99399999999878</v>
      </c>
      <c r="X1127" s="46">
        <f t="shared" si="819"/>
        <v>53844.89264900011</v>
      </c>
    </row>
    <row r="1128" spans="1:24" ht="12.75">
      <c r="A1128" s="1">
        <v>43340</v>
      </c>
      <c r="B1128" s="69" t="s">
        <v>94</v>
      </c>
      <c r="C1128" s="79" t="s">
        <v>42</v>
      </c>
      <c r="D1128" s="80">
        <v>1999</v>
      </c>
      <c r="E1128" s="86">
        <v>15.262</v>
      </c>
      <c r="F1128" s="82">
        <v>43340</v>
      </c>
      <c r="G1128" s="85">
        <v>15.104</v>
      </c>
      <c r="H1128" s="81">
        <f t="shared" si="829"/>
        <v>30508.738</v>
      </c>
      <c r="I1128" s="81">
        <f t="shared" si="830"/>
        <v>30192.895999999997</v>
      </c>
      <c r="J1128" s="83">
        <f t="shared" si="835"/>
        <v>0</v>
      </c>
      <c r="K1128" s="80">
        <f t="shared" si="836"/>
        <v>0</v>
      </c>
      <c r="L1128" s="84">
        <f t="shared" si="833"/>
        <v>-0.01035250950072088</v>
      </c>
      <c r="M1128" s="53">
        <f t="shared" si="834"/>
        <v>-315.8420000000042</v>
      </c>
      <c r="V1128" s="1">
        <v>43340</v>
      </c>
      <c r="W1128" s="46">
        <v>-315.8420000000042</v>
      </c>
      <c r="X1128" s="46">
        <f t="shared" si="819"/>
        <v>53529.050649000106</v>
      </c>
    </row>
    <row r="1129" spans="1:24" ht="12.75">
      <c r="A1129" s="1">
        <v>43341</v>
      </c>
      <c r="B1129" s="69" t="s">
        <v>166</v>
      </c>
      <c r="C1129" s="79" t="s">
        <v>42</v>
      </c>
      <c r="D1129" s="80">
        <v>222</v>
      </c>
      <c r="E1129" s="81">
        <v>113.05</v>
      </c>
      <c r="F1129" s="82">
        <v>43341</v>
      </c>
      <c r="G1129" s="81">
        <v>114.8</v>
      </c>
      <c r="H1129" s="81">
        <f t="shared" si="829"/>
        <v>25097.1</v>
      </c>
      <c r="I1129" s="81">
        <f t="shared" si="830"/>
        <v>25485.6</v>
      </c>
      <c r="J1129" s="83">
        <f t="shared" si="835"/>
        <v>0</v>
      </c>
      <c r="K1129" s="80">
        <f t="shared" si="836"/>
        <v>0</v>
      </c>
      <c r="L1129" s="84">
        <f t="shared" si="833"/>
        <v>0.015479876160990712</v>
      </c>
      <c r="M1129" s="53">
        <f t="shared" si="834"/>
        <v>388.5</v>
      </c>
      <c r="V1129" s="1">
        <v>43341</v>
      </c>
      <c r="W1129" s="46">
        <v>388.5</v>
      </c>
      <c r="X1129" s="46">
        <f t="shared" si="819"/>
        <v>53917.550649000106</v>
      </c>
    </row>
    <row r="1130" spans="1:24" ht="12.75">
      <c r="A1130" s="1">
        <v>43342</v>
      </c>
      <c r="B1130" s="69" t="s">
        <v>166</v>
      </c>
      <c r="C1130" s="79" t="s">
        <v>42</v>
      </c>
      <c r="D1130" s="80">
        <v>299</v>
      </c>
      <c r="E1130" s="81">
        <v>115.8</v>
      </c>
      <c r="F1130" s="82">
        <v>43342</v>
      </c>
      <c r="G1130" s="85">
        <v>114.9</v>
      </c>
      <c r="H1130" s="81">
        <f t="shared" si="829"/>
        <v>34624.2</v>
      </c>
      <c r="I1130" s="81">
        <f t="shared" si="830"/>
        <v>34355.1</v>
      </c>
      <c r="J1130" s="83">
        <f t="shared" si="835"/>
        <v>0</v>
      </c>
      <c r="K1130" s="80">
        <f t="shared" si="836"/>
        <v>0</v>
      </c>
      <c r="L1130" s="84">
        <f t="shared" si="833"/>
        <v>-0.007772020725388559</v>
      </c>
      <c r="M1130" s="53">
        <f t="shared" si="834"/>
        <v>-269.09999999999854</v>
      </c>
      <c r="V1130" s="1">
        <v>43342</v>
      </c>
      <c r="W1130" s="46">
        <v>-269.09999999999854</v>
      </c>
      <c r="X1130" s="46">
        <f t="shared" si="819"/>
        <v>53648.45064900011</v>
      </c>
    </row>
    <row r="1131" spans="1:24" ht="12.75">
      <c r="A1131" s="1">
        <v>43343</v>
      </c>
      <c r="B1131" s="69" t="s">
        <v>54</v>
      </c>
      <c r="C1131" s="79" t="s">
        <v>42</v>
      </c>
      <c r="D1131" s="80">
        <v>1555</v>
      </c>
      <c r="E1131" s="85">
        <v>18.1997</v>
      </c>
      <c r="F1131" s="82">
        <v>43343</v>
      </c>
      <c r="G1131" s="85">
        <v>18.0059</v>
      </c>
      <c r="H1131" s="81">
        <f t="shared" si="829"/>
        <v>28300.5335</v>
      </c>
      <c r="I1131" s="81">
        <f t="shared" si="830"/>
        <v>27999.1745</v>
      </c>
      <c r="J1131" s="83">
        <f t="shared" si="835"/>
        <v>0</v>
      </c>
      <c r="K1131" s="80">
        <f t="shared" si="836"/>
        <v>0</v>
      </c>
      <c r="L1131" s="84">
        <f t="shared" si="833"/>
        <v>-0.01064852717352485</v>
      </c>
      <c r="M1131" s="53">
        <f t="shared" si="834"/>
        <v>-301.3590000000004</v>
      </c>
      <c r="V1131" s="1">
        <v>43343</v>
      </c>
      <c r="W1131" s="46">
        <v>-301.3590000000004</v>
      </c>
      <c r="X1131" s="46">
        <f t="shared" si="819"/>
        <v>53347.09164900011</v>
      </c>
    </row>
    <row r="1132" spans="1:24" ht="12.75">
      <c r="A1132" s="1">
        <v>43346</v>
      </c>
      <c r="B1132" s="69" t="s">
        <v>62</v>
      </c>
      <c r="C1132" s="79" t="s">
        <v>42</v>
      </c>
      <c r="D1132" s="80">
        <v>33333</v>
      </c>
      <c r="E1132" s="85">
        <v>0.547</v>
      </c>
      <c r="F1132" s="82">
        <v>43346</v>
      </c>
      <c r="G1132" s="85">
        <v>0.555</v>
      </c>
      <c r="H1132" s="81">
        <f aca="true" t="shared" si="837" ref="H1132:H1139">E1132*D1132</f>
        <v>18233.151</v>
      </c>
      <c r="I1132" s="81">
        <f aca="true" t="shared" si="838" ref="I1132:I1139">IF(F1132&gt;0,G1132*D1132,0)</f>
        <v>18499.815000000002</v>
      </c>
      <c r="J1132" s="83">
        <f aca="true" t="shared" si="839" ref="J1132:J1137">IF(F1132&gt;0,F1132-A1132,0)</f>
        <v>0</v>
      </c>
      <c r="K1132" s="80">
        <f aca="true" t="shared" si="840" ref="K1132:K1137">H1131*J1131</f>
        <v>0</v>
      </c>
      <c r="L1132" s="84">
        <f aca="true" t="shared" si="841" ref="L1132:L1139">IF(F1132&gt;0,IF(LEFT(UPPER(C1132))="S",(H1132-I1132)/H1132,(I1132-H1132)/H1132),0)</f>
        <v>0.014625228519195647</v>
      </c>
      <c r="M1132" s="53">
        <f aca="true" t="shared" si="842" ref="M1132:M1139">(H1132*L1132)</f>
        <v>266.66400000000067</v>
      </c>
      <c r="V1132" s="1">
        <v>43346</v>
      </c>
      <c r="W1132" s="46">
        <v>266.66400000000067</v>
      </c>
      <c r="X1132" s="46">
        <f t="shared" si="819"/>
        <v>53613.755649000115</v>
      </c>
    </row>
    <row r="1133" spans="1:24" ht="12.75">
      <c r="A1133" s="1">
        <v>43347</v>
      </c>
      <c r="B1133" s="69" t="s">
        <v>62</v>
      </c>
      <c r="C1133" s="79" t="s">
        <v>42</v>
      </c>
      <c r="D1133" s="80">
        <v>33333</v>
      </c>
      <c r="E1133" s="85">
        <v>0.5232</v>
      </c>
      <c r="F1133" s="82">
        <v>43347</v>
      </c>
      <c r="G1133" s="85">
        <v>0.525</v>
      </c>
      <c r="H1133" s="81">
        <f t="shared" si="837"/>
        <v>17439.8256</v>
      </c>
      <c r="I1133" s="81">
        <f t="shared" si="838"/>
        <v>17499.825</v>
      </c>
      <c r="J1133" s="83">
        <f t="shared" si="839"/>
        <v>0</v>
      </c>
      <c r="K1133" s="80">
        <f t="shared" si="840"/>
        <v>0</v>
      </c>
      <c r="L1133" s="84">
        <f t="shared" si="841"/>
        <v>0.003440366972477099</v>
      </c>
      <c r="M1133" s="53">
        <f t="shared" si="842"/>
        <v>59.999400000000605</v>
      </c>
      <c r="V1133" s="1">
        <v>43347</v>
      </c>
      <c r="W1133" s="46">
        <v>59.999400000000605</v>
      </c>
      <c r="X1133" s="46">
        <f t="shared" si="819"/>
        <v>53673.755049000116</v>
      </c>
    </row>
    <row r="1134" spans="1:24" ht="12.75">
      <c r="A1134" s="1">
        <v>43348</v>
      </c>
      <c r="B1134" s="69" t="s">
        <v>81</v>
      </c>
      <c r="C1134" s="79" t="s">
        <v>42</v>
      </c>
      <c r="D1134" s="80">
        <v>1555</v>
      </c>
      <c r="E1134" s="85">
        <v>13.158</v>
      </c>
      <c r="F1134" s="82">
        <v>43348</v>
      </c>
      <c r="G1134" s="85">
        <v>13.23</v>
      </c>
      <c r="H1134" s="81">
        <f t="shared" si="837"/>
        <v>20460.69</v>
      </c>
      <c r="I1134" s="81">
        <f t="shared" si="838"/>
        <v>20572.65</v>
      </c>
      <c r="J1134" s="83">
        <f t="shared" si="839"/>
        <v>0</v>
      </c>
      <c r="K1134" s="80">
        <f t="shared" si="840"/>
        <v>0</v>
      </c>
      <c r="L1134" s="84">
        <f t="shared" si="841"/>
        <v>0.00547195622435034</v>
      </c>
      <c r="M1134" s="53">
        <f t="shared" si="842"/>
        <v>111.96000000000276</v>
      </c>
      <c r="V1134" s="1">
        <v>43348</v>
      </c>
      <c r="W1134" s="46">
        <v>111.96000000000276</v>
      </c>
      <c r="X1134" s="46">
        <f t="shared" si="819"/>
        <v>53785.71504900012</v>
      </c>
    </row>
    <row r="1135" spans="1:24" ht="12.75">
      <c r="A1135" s="1">
        <v>43349</v>
      </c>
      <c r="B1135" s="69" t="s">
        <v>41</v>
      </c>
      <c r="C1135" s="79" t="s">
        <v>42</v>
      </c>
      <c r="D1135" s="80">
        <v>31999</v>
      </c>
      <c r="E1135" s="85">
        <v>0.5265</v>
      </c>
      <c r="F1135" s="82">
        <v>43349</v>
      </c>
      <c r="G1135" s="85">
        <v>0.5234</v>
      </c>
      <c r="H1135" s="81">
        <f t="shared" si="837"/>
        <v>16847.4735</v>
      </c>
      <c r="I1135" s="81">
        <f t="shared" si="838"/>
        <v>16748.2766</v>
      </c>
      <c r="J1135" s="83">
        <f t="shared" si="839"/>
        <v>0</v>
      </c>
      <c r="K1135" s="80">
        <f t="shared" si="840"/>
        <v>0</v>
      </c>
      <c r="L1135" s="84">
        <f t="shared" si="841"/>
        <v>-0.005887939221272495</v>
      </c>
      <c r="M1135" s="53">
        <f t="shared" si="842"/>
        <v>-99.196899999999</v>
      </c>
      <c r="V1135" s="1">
        <v>43349</v>
      </c>
      <c r="W1135" s="46">
        <v>-99.196899999999</v>
      </c>
      <c r="X1135" s="46">
        <f t="shared" si="819"/>
        <v>53686.51814900013</v>
      </c>
    </row>
    <row r="1136" spans="1:24" ht="12.75">
      <c r="A1136" s="1">
        <v>43350</v>
      </c>
      <c r="B1136" s="69" t="s">
        <v>41</v>
      </c>
      <c r="C1136" s="79" t="s">
        <v>42</v>
      </c>
      <c r="D1136" s="80">
        <v>47777</v>
      </c>
      <c r="E1136" s="85">
        <v>0.5324</v>
      </c>
      <c r="F1136" s="82">
        <v>43350</v>
      </c>
      <c r="G1136" s="85">
        <v>0.5265</v>
      </c>
      <c r="H1136" s="81">
        <f t="shared" si="837"/>
        <v>25436.4748</v>
      </c>
      <c r="I1136" s="81">
        <f t="shared" si="838"/>
        <v>25154.5905</v>
      </c>
      <c r="J1136" s="83">
        <f t="shared" si="839"/>
        <v>0</v>
      </c>
      <c r="K1136" s="80">
        <f t="shared" si="840"/>
        <v>0</v>
      </c>
      <c r="L1136" s="84">
        <f t="shared" si="841"/>
        <v>-0.011081893313298332</v>
      </c>
      <c r="M1136" s="53">
        <f t="shared" si="842"/>
        <v>-281.88430000000153</v>
      </c>
      <c r="V1136" s="1">
        <v>43350</v>
      </c>
      <c r="W1136" s="46">
        <v>-281.88430000000153</v>
      </c>
      <c r="X1136" s="46">
        <f t="shared" si="819"/>
        <v>53404.63384900012</v>
      </c>
    </row>
    <row r="1137" spans="1:24" ht="12.75">
      <c r="A1137" s="1">
        <v>43353</v>
      </c>
      <c r="B1137" s="69" t="s">
        <v>156</v>
      </c>
      <c r="C1137" s="79" t="s">
        <v>46</v>
      </c>
      <c r="D1137" s="80">
        <v>6666</v>
      </c>
      <c r="E1137" s="81">
        <v>2.25</v>
      </c>
      <c r="F1137" s="82">
        <v>43353</v>
      </c>
      <c r="G1137" s="86">
        <v>2.238</v>
      </c>
      <c r="H1137" s="81">
        <f t="shared" si="837"/>
        <v>14998.5</v>
      </c>
      <c r="I1137" s="81">
        <f t="shared" si="838"/>
        <v>14918.508</v>
      </c>
      <c r="J1137" s="83">
        <f t="shared" si="839"/>
        <v>0</v>
      </c>
      <c r="K1137" s="80">
        <f t="shared" si="840"/>
        <v>0</v>
      </c>
      <c r="L1137" s="84">
        <f t="shared" si="841"/>
        <v>0.005333333333333346</v>
      </c>
      <c r="M1137" s="53">
        <f t="shared" si="842"/>
        <v>79.99200000000019</v>
      </c>
      <c r="V1137" s="1">
        <v>43353</v>
      </c>
      <c r="W1137" s="46">
        <v>79.99200000000019</v>
      </c>
      <c r="X1137" s="46">
        <f t="shared" si="819"/>
        <v>53484.62584900012</v>
      </c>
    </row>
    <row r="1138" spans="1:24" ht="12.75">
      <c r="A1138" s="1">
        <v>43354</v>
      </c>
      <c r="B1138" s="69" t="s">
        <v>49</v>
      </c>
      <c r="C1138" s="79" t="s">
        <v>119</v>
      </c>
      <c r="D1138" s="80">
        <v>1111</v>
      </c>
      <c r="E1138" s="81">
        <v>13.6</v>
      </c>
      <c r="F1138" s="82">
        <v>43354</v>
      </c>
      <c r="G1138" s="81">
        <v>13.51</v>
      </c>
      <c r="H1138" s="81">
        <f t="shared" si="837"/>
        <v>15109.6</v>
      </c>
      <c r="I1138" s="81">
        <f t="shared" si="838"/>
        <v>15009.61</v>
      </c>
      <c r="J1138" s="83">
        <f aca="true" t="shared" si="843" ref="J1138:J1143">IF(F1138&gt;0,F1138-A1138,0)</f>
        <v>0</v>
      </c>
      <c r="K1138" s="80">
        <f aca="true" t="shared" si="844" ref="K1138:K1143">H1137*J1137</f>
        <v>0</v>
      </c>
      <c r="L1138" s="84">
        <f t="shared" si="841"/>
        <v>-0.006617647058823515</v>
      </c>
      <c r="M1138" s="53">
        <f t="shared" si="842"/>
        <v>-99.98999999999978</v>
      </c>
      <c r="V1138" s="1">
        <v>43354</v>
      </c>
      <c r="W1138" s="46">
        <v>-99.98999999999978</v>
      </c>
      <c r="X1138" s="46">
        <f t="shared" si="819"/>
        <v>53384.63584900012</v>
      </c>
    </row>
    <row r="1139" spans="1:24" ht="12.75">
      <c r="A1139" s="1">
        <v>43355</v>
      </c>
      <c r="B1139" s="69" t="s">
        <v>168</v>
      </c>
      <c r="C1139" s="79" t="s">
        <v>46</v>
      </c>
      <c r="D1139" s="80">
        <v>6444</v>
      </c>
      <c r="E1139" s="86">
        <v>2.285</v>
      </c>
      <c r="F1139" s="82">
        <v>43355</v>
      </c>
      <c r="G1139" s="85">
        <v>2.327</v>
      </c>
      <c r="H1139" s="81">
        <f t="shared" si="837"/>
        <v>14724.54</v>
      </c>
      <c r="I1139" s="81">
        <f t="shared" si="838"/>
        <v>14995.188</v>
      </c>
      <c r="J1139" s="83">
        <f t="shared" si="843"/>
        <v>0</v>
      </c>
      <c r="K1139" s="80">
        <f t="shared" si="844"/>
        <v>0</v>
      </c>
      <c r="L1139" s="84">
        <f t="shared" si="841"/>
        <v>-0.018380743982494476</v>
      </c>
      <c r="M1139" s="53">
        <f t="shared" si="842"/>
        <v>-270.64799999999923</v>
      </c>
      <c r="V1139" s="1">
        <v>43355</v>
      </c>
      <c r="W1139" s="46">
        <v>-270.64799999999923</v>
      </c>
      <c r="X1139" s="46">
        <f t="shared" si="819"/>
        <v>53113.98784900012</v>
      </c>
    </row>
    <row r="1140" spans="1:24" ht="12.75">
      <c r="A1140" s="1">
        <v>43356</v>
      </c>
      <c r="B1140" s="69" t="s">
        <v>94</v>
      </c>
      <c r="C1140" s="79" t="s">
        <v>42</v>
      </c>
      <c r="D1140" s="80">
        <v>1444</v>
      </c>
      <c r="E1140" s="85">
        <v>15.1038</v>
      </c>
      <c r="F1140" s="82">
        <v>43356</v>
      </c>
      <c r="G1140" s="85">
        <v>14.9292</v>
      </c>
      <c r="H1140" s="81">
        <f aca="true" t="shared" si="845" ref="H1140:H1152">E1140*D1140</f>
        <v>21809.8872</v>
      </c>
      <c r="I1140" s="81">
        <f aca="true" t="shared" si="846" ref="I1140:I1145">IF(F1140&gt;0,G1140*D1140,0)</f>
        <v>21557.7648</v>
      </c>
      <c r="J1140" s="83">
        <f t="shared" si="843"/>
        <v>0</v>
      </c>
      <c r="K1140" s="80">
        <f t="shared" si="844"/>
        <v>0</v>
      </c>
      <c r="L1140" s="84">
        <f aca="true" t="shared" si="847" ref="L1140:L1145">IF(F1140&gt;0,IF(LEFT(UPPER(C1140))="S",(H1140-I1140)/H1140,(I1140-H1140)/H1140),0)</f>
        <v>-0.011560004767012284</v>
      </c>
      <c r="M1140" s="53">
        <f aca="true" t="shared" si="848" ref="M1140:M1145">(H1140*L1140)</f>
        <v>-252.1224000000002</v>
      </c>
      <c r="V1140" s="1">
        <v>43356</v>
      </c>
      <c r="W1140" s="46">
        <v>-252.1224000000002</v>
      </c>
      <c r="X1140" s="46">
        <f t="shared" si="819"/>
        <v>52861.86544900012</v>
      </c>
    </row>
    <row r="1141" spans="1:24" ht="12.75">
      <c r="A1141" s="1">
        <v>43357</v>
      </c>
      <c r="B1141" s="69" t="s">
        <v>149</v>
      </c>
      <c r="C1141" s="79" t="s">
        <v>42</v>
      </c>
      <c r="D1141" s="80">
        <v>1444</v>
      </c>
      <c r="E1141" s="85">
        <v>10.2907</v>
      </c>
      <c r="F1141" s="82">
        <v>43357</v>
      </c>
      <c r="G1141" s="81">
        <v>10.26</v>
      </c>
      <c r="H1141" s="81">
        <f t="shared" si="845"/>
        <v>14859.770799999998</v>
      </c>
      <c r="I1141" s="81">
        <f t="shared" si="846"/>
        <v>14815.44</v>
      </c>
      <c r="J1141" s="83">
        <f t="shared" si="843"/>
        <v>0</v>
      </c>
      <c r="K1141" s="80">
        <f t="shared" si="844"/>
        <v>0</v>
      </c>
      <c r="L1141" s="84">
        <f t="shared" si="847"/>
        <v>-0.002983276161971348</v>
      </c>
      <c r="M1141" s="53">
        <f t="shared" si="848"/>
        <v>-44.33079999999791</v>
      </c>
      <c r="V1141" s="1">
        <v>43357</v>
      </c>
      <c r="W1141" s="46">
        <v>-44.33079999999791</v>
      </c>
      <c r="X1141" s="46">
        <f t="shared" si="819"/>
        <v>52817.534649000125</v>
      </c>
    </row>
    <row r="1142" spans="1:24" ht="12.75">
      <c r="A1142" s="1">
        <v>43360</v>
      </c>
      <c r="B1142" s="69" t="s">
        <v>57</v>
      </c>
      <c r="C1142" s="79" t="s">
        <v>46</v>
      </c>
      <c r="D1142" s="80">
        <v>1111</v>
      </c>
      <c r="E1142" s="81">
        <v>15.67</v>
      </c>
      <c r="F1142" s="82">
        <v>43360</v>
      </c>
      <c r="G1142" s="81">
        <v>15.55</v>
      </c>
      <c r="H1142" s="81">
        <f t="shared" si="845"/>
        <v>17409.37</v>
      </c>
      <c r="I1142" s="81">
        <f t="shared" si="846"/>
        <v>17276.05</v>
      </c>
      <c r="J1142" s="83">
        <f t="shared" si="843"/>
        <v>0</v>
      </c>
      <c r="K1142" s="80">
        <f t="shared" si="844"/>
        <v>0</v>
      </c>
      <c r="L1142" s="84">
        <f t="shared" si="847"/>
        <v>0.007657945118059971</v>
      </c>
      <c r="M1142" s="53">
        <f t="shared" si="848"/>
        <v>133.3199999999997</v>
      </c>
      <c r="V1142" s="1">
        <v>43360</v>
      </c>
      <c r="W1142" s="46">
        <v>133.3199999999997</v>
      </c>
      <c r="X1142" s="46">
        <f t="shared" si="819"/>
        <v>52950.854649000124</v>
      </c>
    </row>
    <row r="1143" spans="1:24" ht="12.75">
      <c r="A1143" s="1">
        <v>43361</v>
      </c>
      <c r="B1143" s="69" t="s">
        <v>51</v>
      </c>
      <c r="C1143" s="79" t="s">
        <v>46</v>
      </c>
      <c r="D1143" s="80">
        <v>899</v>
      </c>
      <c r="E1143" s="85">
        <v>20.9849</v>
      </c>
      <c r="F1143" s="82">
        <v>43361</v>
      </c>
      <c r="G1143" s="85">
        <v>21.3117</v>
      </c>
      <c r="H1143" s="81">
        <f t="shared" si="845"/>
        <v>18865.4251</v>
      </c>
      <c r="I1143" s="81">
        <f t="shared" si="846"/>
        <v>19159.218299999997</v>
      </c>
      <c r="J1143" s="83">
        <f t="shared" si="843"/>
        <v>0</v>
      </c>
      <c r="K1143" s="80">
        <f t="shared" si="844"/>
        <v>0</v>
      </c>
      <c r="L1143" s="84">
        <f t="shared" si="847"/>
        <v>-0.015573102564224563</v>
      </c>
      <c r="M1143" s="53">
        <f t="shared" si="848"/>
        <v>-293.79319999999643</v>
      </c>
      <c r="V1143" s="1">
        <v>43361</v>
      </c>
      <c r="W1143" s="46">
        <v>-293.79319999999643</v>
      </c>
      <c r="X1143" s="46">
        <f t="shared" si="819"/>
        <v>52657.06144900013</v>
      </c>
    </row>
    <row r="1144" spans="1:24" ht="12.75">
      <c r="A1144" s="1">
        <v>43362</v>
      </c>
      <c r="B1144" s="69" t="s">
        <v>131</v>
      </c>
      <c r="C1144" s="79" t="s">
        <v>42</v>
      </c>
      <c r="D1144" s="80">
        <v>1444</v>
      </c>
      <c r="E1144" s="85">
        <v>15.735</v>
      </c>
      <c r="F1144" s="82">
        <v>43362</v>
      </c>
      <c r="G1144" s="85">
        <v>15.6717</v>
      </c>
      <c r="H1144" s="81">
        <f t="shared" si="845"/>
        <v>22721.34</v>
      </c>
      <c r="I1144" s="81">
        <f t="shared" si="846"/>
        <v>22629.9348</v>
      </c>
      <c r="J1144" s="83">
        <f aca="true" t="shared" si="849" ref="J1144:J1149">IF(F1144&gt;0,F1144-A1144,0)</f>
        <v>0</v>
      </c>
      <c r="K1144" s="80">
        <f aca="true" t="shared" si="850" ref="K1144:K1149">H1143*J1143</f>
        <v>0</v>
      </c>
      <c r="L1144" s="84">
        <f t="shared" si="847"/>
        <v>-0.004022878932316539</v>
      </c>
      <c r="M1144" s="53">
        <f t="shared" si="848"/>
        <v>-91.40520000000106</v>
      </c>
      <c r="V1144" s="1">
        <v>43362</v>
      </c>
      <c r="W1144" s="46">
        <v>-91.40520000000106</v>
      </c>
      <c r="X1144" s="46">
        <f t="shared" si="819"/>
        <v>52565.65624900013</v>
      </c>
    </row>
    <row r="1145" spans="1:24" ht="12.75">
      <c r="A1145" s="1">
        <v>43363</v>
      </c>
      <c r="B1145" s="69" t="s">
        <v>162</v>
      </c>
      <c r="C1145" s="79" t="s">
        <v>42</v>
      </c>
      <c r="D1145" s="80">
        <v>1555</v>
      </c>
      <c r="E1145" s="81">
        <v>9.26</v>
      </c>
      <c r="F1145" s="82">
        <v>43363</v>
      </c>
      <c r="G1145" s="86">
        <v>9.174</v>
      </c>
      <c r="H1145" s="81">
        <f t="shared" si="845"/>
        <v>14399.3</v>
      </c>
      <c r="I1145" s="81">
        <f t="shared" si="846"/>
        <v>14265.57</v>
      </c>
      <c r="J1145" s="83">
        <f t="shared" si="849"/>
        <v>0</v>
      </c>
      <c r="K1145" s="80">
        <f t="shared" si="850"/>
        <v>0</v>
      </c>
      <c r="L1145" s="84">
        <f t="shared" si="847"/>
        <v>-0.009287257019438415</v>
      </c>
      <c r="M1145" s="53">
        <f t="shared" si="848"/>
        <v>-133.72999999999956</v>
      </c>
      <c r="V1145" s="1">
        <v>43363</v>
      </c>
      <c r="W1145" s="46">
        <v>-133.72999999999956</v>
      </c>
      <c r="X1145" s="46">
        <f t="shared" si="819"/>
        <v>52431.92624900013</v>
      </c>
    </row>
    <row r="1146" spans="1:24" ht="12.75">
      <c r="A1146" s="1">
        <v>43364</v>
      </c>
      <c r="B1146" s="69" t="s">
        <v>54</v>
      </c>
      <c r="C1146" s="79" t="s">
        <v>42</v>
      </c>
      <c r="D1146" s="80">
        <v>811</v>
      </c>
      <c r="E1146" s="81">
        <v>18.85</v>
      </c>
      <c r="F1146" s="82">
        <v>43364</v>
      </c>
      <c r="G1146" s="86">
        <v>18.805</v>
      </c>
      <c r="H1146" s="81">
        <f t="shared" si="845"/>
        <v>15287.35</v>
      </c>
      <c r="I1146" s="81">
        <f aca="true" t="shared" si="851" ref="I1146:I1152">IF(F1146&gt;0,G1146*D1146,0)</f>
        <v>15250.855</v>
      </c>
      <c r="J1146" s="83">
        <f t="shared" si="849"/>
        <v>0</v>
      </c>
      <c r="K1146" s="80">
        <f t="shared" si="850"/>
        <v>0</v>
      </c>
      <c r="L1146" s="84">
        <f aca="true" t="shared" si="852" ref="L1146:L1152">IF(F1146&gt;0,IF(LEFT(UPPER(C1146))="S",(H1146-I1146)/H1146,(I1146-H1146)/H1146),0)</f>
        <v>-0.002387267904509336</v>
      </c>
      <c r="M1146" s="53">
        <f aca="true" t="shared" si="853" ref="M1146:M1152">(H1146*L1146)</f>
        <v>-36.4950000000008</v>
      </c>
      <c r="V1146" s="1">
        <v>43364</v>
      </c>
      <c r="W1146" s="46">
        <v>-36.4950000000008</v>
      </c>
      <c r="X1146" s="46">
        <f t="shared" si="819"/>
        <v>52395.431249000125</v>
      </c>
    </row>
    <row r="1147" spans="1:24" ht="12.75">
      <c r="A1147" s="1">
        <v>43367</v>
      </c>
      <c r="B1147" s="69" t="s">
        <v>165</v>
      </c>
      <c r="C1147" s="79" t="s">
        <v>42</v>
      </c>
      <c r="D1147" s="80">
        <v>1333</v>
      </c>
      <c r="E1147" s="81">
        <v>10.84</v>
      </c>
      <c r="F1147" s="82">
        <v>43367</v>
      </c>
      <c r="G1147" s="85">
        <v>10.625</v>
      </c>
      <c r="H1147" s="81">
        <f t="shared" si="845"/>
        <v>14449.72</v>
      </c>
      <c r="I1147" s="81">
        <f t="shared" si="851"/>
        <v>14163.125</v>
      </c>
      <c r="J1147" s="83">
        <f t="shared" si="849"/>
        <v>0</v>
      </c>
      <c r="K1147" s="80">
        <f t="shared" si="850"/>
        <v>0</v>
      </c>
      <c r="L1147" s="84">
        <f t="shared" si="852"/>
        <v>-0.01983394833948335</v>
      </c>
      <c r="M1147" s="53">
        <f t="shared" si="853"/>
        <v>-286.59499999999935</v>
      </c>
      <c r="V1147" s="1">
        <v>43367</v>
      </c>
      <c r="W1147" s="46">
        <v>-286.59499999999935</v>
      </c>
      <c r="X1147" s="46">
        <f t="shared" si="819"/>
        <v>52108.836249000124</v>
      </c>
    </row>
    <row r="1148" spans="1:24" ht="12.75">
      <c r="A1148" s="1">
        <v>43368</v>
      </c>
      <c r="B1148" s="69" t="s">
        <v>149</v>
      </c>
      <c r="C1148" s="79" t="s">
        <v>46</v>
      </c>
      <c r="D1148" s="80">
        <v>2444</v>
      </c>
      <c r="E1148" s="81">
        <v>10.78</v>
      </c>
      <c r="F1148" s="82">
        <v>43368</v>
      </c>
      <c r="G1148" s="85">
        <v>10.715</v>
      </c>
      <c r="H1148" s="81">
        <f t="shared" si="845"/>
        <v>26346.32</v>
      </c>
      <c r="I1148" s="81">
        <f t="shared" si="851"/>
        <v>26187.46</v>
      </c>
      <c r="J1148" s="83">
        <f t="shared" si="849"/>
        <v>0</v>
      </c>
      <c r="K1148" s="80">
        <f t="shared" si="850"/>
        <v>0</v>
      </c>
      <c r="L1148" s="84">
        <f t="shared" si="852"/>
        <v>0.006029684601113194</v>
      </c>
      <c r="M1148" s="53">
        <f t="shared" si="853"/>
        <v>158.86000000000058</v>
      </c>
      <c r="V1148" s="1">
        <v>43368</v>
      </c>
      <c r="W1148" s="46">
        <v>158.86000000000058</v>
      </c>
      <c r="X1148" s="46">
        <f t="shared" si="819"/>
        <v>52267.696249000124</v>
      </c>
    </row>
    <row r="1149" spans="1:24" ht="12.75">
      <c r="A1149" s="1">
        <v>43369</v>
      </c>
      <c r="B1149" s="69" t="s">
        <v>49</v>
      </c>
      <c r="C1149" s="79" t="s">
        <v>46</v>
      </c>
      <c r="D1149" s="80">
        <v>1999</v>
      </c>
      <c r="E1149" s="86">
        <v>14.795</v>
      </c>
      <c r="F1149" s="82">
        <v>43369</v>
      </c>
      <c r="G1149" s="81">
        <v>14.71</v>
      </c>
      <c r="H1149" s="81">
        <f t="shared" si="845"/>
        <v>29575.204999999998</v>
      </c>
      <c r="I1149" s="81">
        <f t="shared" si="851"/>
        <v>29405.29</v>
      </c>
      <c r="J1149" s="83">
        <f t="shared" si="849"/>
        <v>0</v>
      </c>
      <c r="K1149" s="80">
        <f t="shared" si="850"/>
        <v>0</v>
      </c>
      <c r="L1149" s="84">
        <f t="shared" si="852"/>
        <v>0.005745184183845801</v>
      </c>
      <c r="M1149" s="53">
        <f t="shared" si="853"/>
        <v>169.91499999999724</v>
      </c>
      <c r="V1149" s="1">
        <v>43369</v>
      </c>
      <c r="W1149" s="46">
        <v>169.91499999999724</v>
      </c>
      <c r="X1149" s="46">
        <f t="shared" si="819"/>
        <v>52437.611249000125</v>
      </c>
    </row>
    <row r="1150" spans="1:24" ht="12.75">
      <c r="A1150" s="1">
        <v>43370</v>
      </c>
      <c r="B1150" s="69" t="s">
        <v>61</v>
      </c>
      <c r="C1150" s="79" t="s">
        <v>42</v>
      </c>
      <c r="D1150" s="80">
        <v>666</v>
      </c>
      <c r="E1150" s="81">
        <v>58.44</v>
      </c>
      <c r="F1150" s="82">
        <v>43370</v>
      </c>
      <c r="G1150" s="81">
        <v>59.14</v>
      </c>
      <c r="H1150" s="81">
        <f t="shared" si="845"/>
        <v>38921.04</v>
      </c>
      <c r="I1150" s="81">
        <f t="shared" si="851"/>
        <v>39387.24</v>
      </c>
      <c r="J1150" s="83">
        <f aca="true" t="shared" si="854" ref="J1150:J1155">IF(F1150&gt;0,F1150-A1150,0)</f>
        <v>0</v>
      </c>
      <c r="K1150" s="80">
        <f aca="true" t="shared" si="855" ref="K1150:K1155">H1149*J1149</f>
        <v>0</v>
      </c>
      <c r="L1150" s="84">
        <f t="shared" si="852"/>
        <v>0.011978097193702868</v>
      </c>
      <c r="M1150" s="53">
        <f t="shared" si="853"/>
        <v>466.1999999999971</v>
      </c>
      <c r="V1150" s="1">
        <v>43370</v>
      </c>
      <c r="W1150" s="46">
        <v>466.1999999999971</v>
      </c>
      <c r="X1150" s="46">
        <f t="shared" si="819"/>
        <v>52903.81124900012</v>
      </c>
    </row>
    <row r="1151" spans="1:24" ht="12.75">
      <c r="A1151" s="1">
        <v>43371</v>
      </c>
      <c r="B1151" s="69" t="s">
        <v>81</v>
      </c>
      <c r="C1151" s="79" t="s">
        <v>42</v>
      </c>
      <c r="D1151" s="80">
        <v>866</v>
      </c>
      <c r="E1151" s="85">
        <v>13.314</v>
      </c>
      <c r="F1151" s="82">
        <v>43371</v>
      </c>
      <c r="G1151" s="85">
        <v>12.966</v>
      </c>
      <c r="H1151" s="81">
        <f t="shared" si="845"/>
        <v>11529.924</v>
      </c>
      <c r="I1151" s="81">
        <f t="shared" si="851"/>
        <v>11228.555999999999</v>
      </c>
      <c r="J1151" s="83">
        <f t="shared" si="854"/>
        <v>0</v>
      </c>
      <c r="K1151" s="80">
        <f t="shared" si="855"/>
        <v>0</v>
      </c>
      <c r="L1151" s="84">
        <f t="shared" si="852"/>
        <v>-0.026137899954934846</v>
      </c>
      <c r="M1151" s="53">
        <f t="shared" si="853"/>
        <v>-301.3680000000022</v>
      </c>
      <c r="V1151" s="1">
        <v>43371</v>
      </c>
      <c r="W1151" s="46">
        <v>-301.3680000000022</v>
      </c>
      <c r="X1151" s="46">
        <f t="shared" si="819"/>
        <v>52602.44324900012</v>
      </c>
    </row>
    <row r="1152" spans="1:24" ht="12.75">
      <c r="A1152" s="1">
        <v>43374</v>
      </c>
      <c r="B1152" s="69" t="s">
        <v>148</v>
      </c>
      <c r="C1152" s="79" t="s">
        <v>46</v>
      </c>
      <c r="D1152" s="80">
        <v>4000</v>
      </c>
      <c r="E1152" s="85">
        <v>3.958</v>
      </c>
      <c r="F1152" s="82">
        <v>43374</v>
      </c>
      <c r="G1152" s="85">
        <v>3.831</v>
      </c>
      <c r="H1152" s="81">
        <f t="shared" si="845"/>
        <v>15832</v>
      </c>
      <c r="I1152" s="81">
        <f t="shared" si="851"/>
        <v>15324</v>
      </c>
      <c r="J1152" s="83">
        <f t="shared" si="854"/>
        <v>0</v>
      </c>
      <c r="K1152" s="80">
        <f t="shared" si="855"/>
        <v>0</v>
      </c>
      <c r="L1152" s="84">
        <f t="shared" si="852"/>
        <v>0.03208691258211218</v>
      </c>
      <c r="M1152" s="53">
        <f t="shared" si="853"/>
        <v>508.00000000000006</v>
      </c>
      <c r="V1152" s="1">
        <v>43374</v>
      </c>
      <c r="W1152" s="46">
        <v>508</v>
      </c>
      <c r="X1152" s="46">
        <f t="shared" si="819"/>
        <v>53110.44324900012</v>
      </c>
    </row>
    <row r="1153" spans="1:24" ht="12.75">
      <c r="A1153" s="1">
        <v>43375</v>
      </c>
      <c r="B1153" s="69" t="s">
        <v>164</v>
      </c>
      <c r="C1153" s="79" t="s">
        <v>42</v>
      </c>
      <c r="D1153" s="80">
        <v>6111</v>
      </c>
      <c r="E1153" s="85">
        <v>1.9488</v>
      </c>
      <c r="F1153" s="82">
        <v>43375</v>
      </c>
      <c r="G1153" s="85">
        <v>1.9612</v>
      </c>
      <c r="H1153" s="81">
        <f aca="true" t="shared" si="856" ref="H1153:H1219">E1153*D1153</f>
        <v>11909.1168</v>
      </c>
      <c r="I1153" s="81">
        <f aca="true" t="shared" si="857" ref="I1153:I1158">IF(F1153&gt;0,G1153*D1153,0)</f>
        <v>11984.8932</v>
      </c>
      <c r="J1153" s="83">
        <f t="shared" si="854"/>
        <v>0</v>
      </c>
      <c r="K1153" s="80">
        <f t="shared" si="855"/>
        <v>0</v>
      </c>
      <c r="L1153" s="84">
        <f aca="true" t="shared" si="858" ref="L1153:L1158">IF(F1153&gt;0,IF(LEFT(UPPER(C1153))="S",(H1153-I1153)/H1153,(I1153-H1153)/H1153),0)</f>
        <v>0.006362889983579693</v>
      </c>
      <c r="M1153" s="53">
        <f aca="true" t="shared" si="859" ref="M1153:M1158">(H1153*L1153)</f>
        <v>75.77640000000065</v>
      </c>
      <c r="V1153" s="1">
        <v>43375</v>
      </c>
      <c r="W1153" s="46">
        <v>75.77640000000065</v>
      </c>
      <c r="X1153" s="46">
        <f t="shared" si="819"/>
        <v>53186.21964900012</v>
      </c>
    </row>
    <row r="1154" spans="1:24" ht="12.75">
      <c r="A1154" s="1">
        <v>43376</v>
      </c>
      <c r="B1154" s="69" t="s">
        <v>52</v>
      </c>
      <c r="C1154" s="79" t="s">
        <v>42</v>
      </c>
      <c r="D1154" s="80">
        <v>9999</v>
      </c>
      <c r="E1154" s="86">
        <v>2.745</v>
      </c>
      <c r="F1154" s="82">
        <v>43376</v>
      </c>
      <c r="G1154" s="85">
        <v>2.751</v>
      </c>
      <c r="H1154" s="81">
        <f t="shared" si="856"/>
        <v>27447.255</v>
      </c>
      <c r="I1154" s="81">
        <f t="shared" si="857"/>
        <v>27507.249</v>
      </c>
      <c r="J1154" s="83">
        <f t="shared" si="854"/>
        <v>0</v>
      </c>
      <c r="K1154" s="80">
        <f t="shared" si="855"/>
        <v>0</v>
      </c>
      <c r="L1154" s="84">
        <f t="shared" si="858"/>
        <v>0.0021857923497267313</v>
      </c>
      <c r="M1154" s="53">
        <f t="shared" si="859"/>
        <v>59.99399999999878</v>
      </c>
      <c r="V1154" s="1">
        <v>43376</v>
      </c>
      <c r="W1154" s="46">
        <v>59.99399999999878</v>
      </c>
      <c r="X1154" s="46">
        <f t="shared" si="819"/>
        <v>53246.21364900012</v>
      </c>
    </row>
    <row r="1155" spans="1:24" ht="12.75">
      <c r="A1155" s="1">
        <v>43381</v>
      </c>
      <c r="B1155" s="69" t="s">
        <v>54</v>
      </c>
      <c r="C1155" s="79" t="s">
        <v>42</v>
      </c>
      <c r="D1155" s="80">
        <v>1166</v>
      </c>
      <c r="E1155" s="85">
        <v>17.8491</v>
      </c>
      <c r="F1155" s="82">
        <v>43381</v>
      </c>
      <c r="G1155" s="85">
        <v>17.595</v>
      </c>
      <c r="H1155" s="81">
        <f t="shared" si="856"/>
        <v>20812.0506</v>
      </c>
      <c r="I1155" s="81">
        <f t="shared" si="857"/>
        <v>20515.77</v>
      </c>
      <c r="J1155" s="83">
        <f t="shared" si="854"/>
        <v>0</v>
      </c>
      <c r="K1155" s="80">
        <f t="shared" si="855"/>
        <v>0</v>
      </c>
      <c r="L1155" s="84">
        <f t="shared" si="858"/>
        <v>-0.014236011899759567</v>
      </c>
      <c r="M1155" s="53">
        <f t="shared" si="859"/>
        <v>-296.28059999999823</v>
      </c>
      <c r="V1155" s="1">
        <v>43381</v>
      </c>
      <c r="W1155" s="46">
        <v>-296.28059999999823</v>
      </c>
      <c r="X1155" s="46">
        <f t="shared" si="819"/>
        <v>52949.93304900012</v>
      </c>
    </row>
    <row r="1156" spans="1:24" ht="12.75">
      <c r="A1156" s="1">
        <v>43382</v>
      </c>
      <c r="B1156" s="69" t="s">
        <v>153</v>
      </c>
      <c r="C1156" s="79" t="s">
        <v>42</v>
      </c>
      <c r="D1156" s="80">
        <v>7777</v>
      </c>
      <c r="E1156" s="85">
        <v>1.843</v>
      </c>
      <c r="F1156" s="82">
        <v>43382</v>
      </c>
      <c r="G1156" s="85">
        <v>1.872</v>
      </c>
      <c r="H1156" s="81">
        <f t="shared" si="856"/>
        <v>14333.011</v>
      </c>
      <c r="I1156" s="81">
        <f t="shared" si="857"/>
        <v>14558.544000000002</v>
      </c>
      <c r="J1156" s="83">
        <f aca="true" t="shared" si="860" ref="J1156:J1163">IF(F1156&gt;0,F1156-A1156,0)</f>
        <v>0</v>
      </c>
      <c r="K1156" s="80">
        <f aca="true" t="shared" si="861" ref="K1156:K1162">H1155*J1155</f>
        <v>0</v>
      </c>
      <c r="L1156" s="84">
        <f t="shared" si="858"/>
        <v>0.01573521432447106</v>
      </c>
      <c r="M1156" s="53">
        <f t="shared" si="859"/>
        <v>225.53300000000127</v>
      </c>
      <c r="V1156" s="1">
        <v>43382</v>
      </c>
      <c r="W1156" s="46">
        <v>225.53300000000127</v>
      </c>
      <c r="X1156" s="46">
        <f t="shared" si="819"/>
        <v>53175.466049000126</v>
      </c>
    </row>
    <row r="1157" spans="1:24" ht="12.75">
      <c r="A1157" s="1">
        <v>43383</v>
      </c>
      <c r="B1157" s="69" t="s">
        <v>88</v>
      </c>
      <c r="C1157" s="79" t="s">
        <v>42</v>
      </c>
      <c r="D1157" s="80">
        <v>2999</v>
      </c>
      <c r="E1157" s="85">
        <v>7.902</v>
      </c>
      <c r="F1157" s="82">
        <v>43383</v>
      </c>
      <c r="G1157" s="85">
        <v>7.9037</v>
      </c>
      <c r="H1157" s="81">
        <f t="shared" si="856"/>
        <v>23698.098</v>
      </c>
      <c r="I1157" s="81">
        <f t="shared" si="857"/>
        <v>23703.1963</v>
      </c>
      <c r="J1157" s="83">
        <f t="shared" si="860"/>
        <v>0</v>
      </c>
      <c r="K1157" s="80">
        <f t="shared" si="861"/>
        <v>0</v>
      </c>
      <c r="L1157" s="84">
        <f t="shared" si="858"/>
        <v>0.00021513540875718525</v>
      </c>
      <c r="M1157" s="53">
        <f t="shared" si="859"/>
        <v>5.098299999997835</v>
      </c>
      <c r="V1157" s="1">
        <v>43383</v>
      </c>
      <c r="W1157" s="46">
        <v>5.098299999997835</v>
      </c>
      <c r="X1157" s="46">
        <f t="shared" si="819"/>
        <v>53180.564349000124</v>
      </c>
    </row>
    <row r="1158" spans="1:24" ht="12.75">
      <c r="A1158" s="1">
        <v>43384</v>
      </c>
      <c r="B1158" s="69" t="s">
        <v>81</v>
      </c>
      <c r="C1158" s="79" t="s">
        <v>42</v>
      </c>
      <c r="D1158" s="80">
        <v>1799</v>
      </c>
      <c r="E1158" s="85">
        <v>12.068</v>
      </c>
      <c r="F1158" s="82">
        <v>43384</v>
      </c>
      <c r="G1158" s="85">
        <v>11.938</v>
      </c>
      <c r="H1158" s="81">
        <f t="shared" si="856"/>
        <v>21710.332</v>
      </c>
      <c r="I1158" s="81">
        <f t="shared" si="857"/>
        <v>21476.462</v>
      </c>
      <c r="J1158" s="83">
        <f t="shared" si="860"/>
        <v>0</v>
      </c>
      <c r="K1158" s="80">
        <f t="shared" si="861"/>
        <v>0</v>
      </c>
      <c r="L1158" s="84">
        <f t="shared" si="858"/>
        <v>-0.010772290354656898</v>
      </c>
      <c r="M1158" s="53">
        <f t="shared" si="859"/>
        <v>-233.86999999999898</v>
      </c>
      <c r="V1158" s="1">
        <v>43384</v>
      </c>
      <c r="W1158" s="46">
        <v>-233.86999999999898</v>
      </c>
      <c r="X1158" s="46">
        <f t="shared" si="819"/>
        <v>52946.69434900013</v>
      </c>
    </row>
    <row r="1159" spans="1:24" ht="12.75">
      <c r="A1159" s="1">
        <v>43385</v>
      </c>
      <c r="B1159" s="69" t="s">
        <v>168</v>
      </c>
      <c r="C1159" s="79" t="s">
        <v>42</v>
      </c>
      <c r="D1159" s="80">
        <v>11111</v>
      </c>
      <c r="E1159" s="86">
        <v>2.077</v>
      </c>
      <c r="F1159" s="82">
        <v>43385</v>
      </c>
      <c r="G1159" s="86">
        <v>2.05</v>
      </c>
      <c r="H1159" s="81">
        <f t="shared" si="856"/>
        <v>23077.547</v>
      </c>
      <c r="I1159" s="81">
        <f aca="true" t="shared" si="862" ref="I1159:I1219">IF(F1159&gt;0,G1159*D1159,0)</f>
        <v>22777.55</v>
      </c>
      <c r="J1159" s="83">
        <f t="shared" si="860"/>
        <v>0</v>
      </c>
      <c r="K1159" s="80">
        <f t="shared" si="861"/>
        <v>0</v>
      </c>
      <c r="L1159" s="84">
        <f aca="true" t="shared" si="863" ref="L1159:L1179">IF(F1159&gt;0,IF(LEFT(UPPER(C1159))="S",(H1159-I1159)/H1159,(I1159-H1159)/H1159),0)</f>
        <v>-0.01299951853635048</v>
      </c>
      <c r="M1159" s="53">
        <f aca="true" t="shared" si="864" ref="M1159:M1179">(H1159*L1159)</f>
        <v>-299.9969999999994</v>
      </c>
      <c r="V1159" s="1">
        <v>43385</v>
      </c>
      <c r="W1159" s="46">
        <v>-299.9969999999994</v>
      </c>
      <c r="X1159" s="46">
        <f t="shared" si="819"/>
        <v>52646.697349000126</v>
      </c>
    </row>
    <row r="1160" spans="1:24" ht="12.75">
      <c r="A1160" s="1">
        <v>43388</v>
      </c>
      <c r="B1160" s="69" t="s">
        <v>168</v>
      </c>
      <c r="C1160" s="79" t="s">
        <v>119</v>
      </c>
      <c r="D1160" s="80">
        <v>14999</v>
      </c>
      <c r="E1160" s="85">
        <v>2.0405</v>
      </c>
      <c r="F1160" s="82">
        <v>43388</v>
      </c>
      <c r="G1160" s="85">
        <v>2.0415</v>
      </c>
      <c r="H1160" s="81">
        <f t="shared" si="856"/>
        <v>30605.459500000004</v>
      </c>
      <c r="I1160" s="81">
        <f t="shared" si="862"/>
        <v>30620.4585</v>
      </c>
      <c r="J1160" s="83">
        <f t="shared" si="860"/>
        <v>0</v>
      </c>
      <c r="K1160" s="80">
        <f t="shared" si="861"/>
        <v>0</v>
      </c>
      <c r="L1160" s="84">
        <f t="shared" si="863"/>
        <v>0.0004900759617739494</v>
      </c>
      <c r="M1160" s="53">
        <f t="shared" si="864"/>
        <v>14.998999999996158</v>
      </c>
      <c r="V1160" s="1">
        <v>43388</v>
      </c>
      <c r="W1160" s="46">
        <v>14.998999999996158</v>
      </c>
      <c r="X1160" s="46">
        <f t="shared" si="819"/>
        <v>52661.69634900012</v>
      </c>
    </row>
    <row r="1161" spans="1:24" ht="12.75">
      <c r="A1161" s="1">
        <v>43389</v>
      </c>
      <c r="B1161" t="s">
        <v>62</v>
      </c>
      <c r="C1161" s="79" t="s">
        <v>10</v>
      </c>
      <c r="D1161" s="80">
        <v>27777</v>
      </c>
      <c r="E1161" s="85">
        <v>0.5114</v>
      </c>
      <c r="F1161" s="82">
        <v>43389</v>
      </c>
      <c r="G1161" s="85">
        <v>0.5124</v>
      </c>
      <c r="H1161" s="81">
        <f t="shared" si="856"/>
        <v>14205.157799999999</v>
      </c>
      <c r="I1161" s="81">
        <f t="shared" si="862"/>
        <v>14232.934799999999</v>
      </c>
      <c r="J1161" s="83">
        <f t="shared" si="860"/>
        <v>0</v>
      </c>
      <c r="K1161" s="80">
        <f t="shared" si="861"/>
        <v>0</v>
      </c>
      <c r="L1161" s="84">
        <f t="shared" si="863"/>
        <v>0.0019554165037152945</v>
      </c>
      <c r="M1161" s="53">
        <f t="shared" si="864"/>
        <v>27.777000000000044</v>
      </c>
      <c r="V1161" s="1">
        <v>43389</v>
      </c>
      <c r="W1161" s="46">
        <v>27.777000000000044</v>
      </c>
      <c r="X1161" s="46">
        <f t="shared" si="819"/>
        <v>52689.47334900012</v>
      </c>
    </row>
    <row r="1162" spans="1:24" ht="12.75">
      <c r="A1162" s="1">
        <v>43390</v>
      </c>
      <c r="B1162" t="s">
        <v>169</v>
      </c>
      <c r="C1162" s="79" t="s">
        <v>46</v>
      </c>
      <c r="D1162" s="80">
        <v>1799</v>
      </c>
      <c r="E1162" s="85">
        <v>15.4664</v>
      </c>
      <c r="F1162" s="82">
        <v>43390</v>
      </c>
      <c r="G1162" s="85">
        <v>14.95</v>
      </c>
      <c r="H1162" s="81">
        <f t="shared" si="856"/>
        <v>27824.0536</v>
      </c>
      <c r="I1162" s="81">
        <f t="shared" si="862"/>
        <v>26895.05</v>
      </c>
      <c r="J1162" s="83">
        <f t="shared" si="860"/>
        <v>0</v>
      </c>
      <c r="K1162" s="80">
        <f t="shared" si="861"/>
        <v>0</v>
      </c>
      <c r="L1162" s="84">
        <f t="shared" si="863"/>
        <v>0.03338850669839135</v>
      </c>
      <c r="M1162" s="53">
        <f t="shared" si="864"/>
        <v>929.0035999999999</v>
      </c>
      <c r="V1162" s="1">
        <v>43390</v>
      </c>
      <c r="W1162" s="46">
        <v>929.0036</v>
      </c>
      <c r="X1162" s="46">
        <f t="shared" si="819"/>
        <v>53618.47694900012</v>
      </c>
    </row>
    <row r="1163" spans="1:24" ht="12.75">
      <c r="A1163" s="1">
        <v>43391</v>
      </c>
      <c r="B1163" t="s">
        <v>167</v>
      </c>
      <c r="C1163" s="79" t="s">
        <v>10</v>
      </c>
      <c r="D1163" s="80">
        <v>999</v>
      </c>
      <c r="E1163" s="85">
        <v>10.3653</v>
      </c>
      <c r="F1163" s="82">
        <v>43391</v>
      </c>
      <c r="G1163" s="81">
        <v>10.07</v>
      </c>
      <c r="H1163" s="81">
        <f t="shared" si="856"/>
        <v>10354.9347</v>
      </c>
      <c r="I1163" s="81">
        <f t="shared" si="862"/>
        <v>10059.93</v>
      </c>
      <c r="J1163" s="83">
        <f t="shared" si="860"/>
        <v>0</v>
      </c>
      <c r="K1163" s="80">
        <f aca="true" t="shared" si="865" ref="K1163:K1168">H1162*J1162</f>
        <v>0</v>
      </c>
      <c r="L1163" s="84">
        <f t="shared" si="863"/>
        <v>-0.028489286368942483</v>
      </c>
      <c r="M1163" s="53">
        <f t="shared" si="864"/>
        <v>-295.0046999999995</v>
      </c>
      <c r="V1163" s="1">
        <v>43391</v>
      </c>
      <c r="W1163" s="46">
        <v>-295.0046999999995</v>
      </c>
      <c r="X1163" s="46">
        <f t="shared" si="819"/>
        <v>53323.47224900012</v>
      </c>
    </row>
    <row r="1164" spans="1:24" ht="12.75">
      <c r="A1164" s="1">
        <v>43392</v>
      </c>
      <c r="B1164" t="s">
        <v>164</v>
      </c>
      <c r="C1164" s="79" t="s">
        <v>42</v>
      </c>
      <c r="D1164" s="80">
        <v>8888</v>
      </c>
      <c r="E1164" s="85">
        <v>1.645</v>
      </c>
      <c r="F1164" s="82">
        <v>43392</v>
      </c>
      <c r="G1164" s="85">
        <v>1.723</v>
      </c>
      <c r="H1164" s="81">
        <f t="shared" si="856"/>
        <v>14620.76</v>
      </c>
      <c r="I1164" s="81">
        <f t="shared" si="862"/>
        <v>15314.024000000001</v>
      </c>
      <c r="J1164" s="83">
        <f aca="true" t="shared" si="866" ref="J1164:J1169">IF(F1164&gt;0,F1164-A1164,0)</f>
        <v>0</v>
      </c>
      <c r="K1164" s="80">
        <f t="shared" si="865"/>
        <v>0</v>
      </c>
      <c r="L1164" s="84">
        <f t="shared" si="863"/>
        <v>0.04741641337386025</v>
      </c>
      <c r="M1164" s="53">
        <f t="shared" si="864"/>
        <v>693.264000000001</v>
      </c>
      <c r="V1164" s="1">
        <v>43392</v>
      </c>
      <c r="W1164" s="46">
        <v>693.264000000001</v>
      </c>
      <c r="X1164" s="46">
        <f t="shared" si="819"/>
        <v>54016.736249000125</v>
      </c>
    </row>
    <row r="1165" spans="1:24" ht="12.75">
      <c r="A1165" s="1">
        <v>43395</v>
      </c>
      <c r="B1165" t="s">
        <v>85</v>
      </c>
      <c r="C1165" s="79" t="s">
        <v>42</v>
      </c>
      <c r="D1165" s="80">
        <v>1499</v>
      </c>
      <c r="E1165" s="81">
        <v>16.18</v>
      </c>
      <c r="F1165" s="82">
        <v>43395</v>
      </c>
      <c r="G1165" s="85">
        <v>16.085</v>
      </c>
      <c r="H1165" s="81">
        <f t="shared" si="856"/>
        <v>24253.82</v>
      </c>
      <c r="I1165" s="81">
        <f t="shared" si="862"/>
        <v>24111.415</v>
      </c>
      <c r="J1165" s="83">
        <f t="shared" si="866"/>
        <v>0</v>
      </c>
      <c r="K1165" s="80">
        <f t="shared" si="865"/>
        <v>0</v>
      </c>
      <c r="L1165" s="84">
        <f t="shared" si="863"/>
        <v>-0.005871446229913426</v>
      </c>
      <c r="M1165" s="53">
        <f t="shared" si="864"/>
        <v>-142.40499999999884</v>
      </c>
      <c r="V1165" s="1">
        <v>43395</v>
      </c>
      <c r="W1165" s="46">
        <v>-142.40499999999884</v>
      </c>
      <c r="X1165" s="46">
        <f t="shared" si="819"/>
        <v>53874.331249000126</v>
      </c>
    </row>
    <row r="1166" spans="1:24" ht="12.75">
      <c r="A1166" s="1">
        <v>43396</v>
      </c>
      <c r="B1166" t="s">
        <v>81</v>
      </c>
      <c r="C1166" s="79" t="s">
        <v>42</v>
      </c>
      <c r="D1166" s="80">
        <v>1699</v>
      </c>
      <c r="E1166" s="86">
        <v>11.266</v>
      </c>
      <c r="F1166" s="82">
        <v>43396</v>
      </c>
      <c r="G1166" s="85">
        <v>11.276</v>
      </c>
      <c r="H1166" s="81">
        <f t="shared" si="856"/>
        <v>19140.934</v>
      </c>
      <c r="I1166" s="81">
        <f t="shared" si="862"/>
        <v>19157.924</v>
      </c>
      <c r="J1166" s="83">
        <f t="shared" si="866"/>
        <v>0</v>
      </c>
      <c r="K1166" s="80">
        <f t="shared" si="865"/>
        <v>0</v>
      </c>
      <c r="L1166" s="84">
        <f t="shared" si="863"/>
        <v>0.0008876264867742589</v>
      </c>
      <c r="M1166" s="53">
        <f t="shared" si="864"/>
        <v>16.989999999997963</v>
      </c>
      <c r="V1166" s="1">
        <v>43396</v>
      </c>
      <c r="W1166" s="46">
        <v>16.989999999997963</v>
      </c>
      <c r="X1166" s="46">
        <f t="shared" si="819"/>
        <v>53891.321249000124</v>
      </c>
    </row>
    <row r="1167" spans="1:24" ht="12.75">
      <c r="A1167" s="1">
        <v>43397</v>
      </c>
      <c r="B1167" t="s">
        <v>39</v>
      </c>
      <c r="C1167" s="79" t="s">
        <v>46</v>
      </c>
      <c r="D1167" s="80">
        <v>3333</v>
      </c>
      <c r="E1167" s="85">
        <v>4.725</v>
      </c>
      <c r="F1167" s="82">
        <v>43397</v>
      </c>
      <c r="G1167" s="85">
        <v>4.818</v>
      </c>
      <c r="H1167" s="81">
        <f t="shared" si="856"/>
        <v>15748.425</v>
      </c>
      <c r="I1167" s="81">
        <f t="shared" si="862"/>
        <v>16058.393999999998</v>
      </c>
      <c r="J1167" s="83">
        <f t="shared" si="866"/>
        <v>0</v>
      </c>
      <c r="K1167" s="80">
        <f t="shared" si="865"/>
        <v>0</v>
      </c>
      <c r="L1167" s="84">
        <f t="shared" si="863"/>
        <v>-0.019682539682539628</v>
      </c>
      <c r="M1167" s="53">
        <f t="shared" si="864"/>
        <v>-309.96899999999914</v>
      </c>
      <c r="V1167" s="1">
        <v>43397</v>
      </c>
      <c r="W1167" s="46">
        <v>-309.96899999999914</v>
      </c>
      <c r="X1167" s="46">
        <f t="shared" si="819"/>
        <v>53581.35224900013</v>
      </c>
    </row>
    <row r="1168" spans="1:24" ht="12.75">
      <c r="A1168" s="1">
        <v>43398</v>
      </c>
      <c r="B1168" t="s">
        <v>39</v>
      </c>
      <c r="C1168" s="79" t="s">
        <v>42</v>
      </c>
      <c r="D1168" s="80">
        <v>3111</v>
      </c>
      <c r="E1168" s="85">
        <v>4.708</v>
      </c>
      <c r="F1168" s="82">
        <v>43398</v>
      </c>
      <c r="G1168" s="85">
        <v>4.75</v>
      </c>
      <c r="H1168" s="81">
        <f t="shared" si="856"/>
        <v>14646.588</v>
      </c>
      <c r="I1168" s="81">
        <f t="shared" si="862"/>
        <v>14777.25</v>
      </c>
      <c r="J1168" s="83">
        <f t="shared" si="866"/>
        <v>0</v>
      </c>
      <c r="K1168" s="80">
        <f t="shared" si="865"/>
        <v>0</v>
      </c>
      <c r="L1168" s="84">
        <f t="shared" si="863"/>
        <v>0.008920985556499594</v>
      </c>
      <c r="M1168" s="53">
        <f t="shared" si="864"/>
        <v>130.66200000000026</v>
      </c>
      <c r="V1168" s="1">
        <v>43398</v>
      </c>
      <c r="W1168" s="46">
        <v>130.66200000000026</v>
      </c>
      <c r="X1168" s="46">
        <f t="shared" si="819"/>
        <v>53712.01424900013</v>
      </c>
    </row>
    <row r="1169" spans="1:24" ht="12.75">
      <c r="A1169" s="1">
        <v>43399</v>
      </c>
      <c r="B1169" t="s">
        <v>54</v>
      </c>
      <c r="C1169" s="79" t="s">
        <v>42</v>
      </c>
      <c r="D1169" s="80">
        <v>1111</v>
      </c>
      <c r="E1169" s="85">
        <v>17.5003</v>
      </c>
      <c r="F1169" s="82">
        <v>43399</v>
      </c>
      <c r="G1169" s="85">
        <v>17.585</v>
      </c>
      <c r="H1169" s="81">
        <f t="shared" si="856"/>
        <v>19442.8333</v>
      </c>
      <c r="I1169" s="81">
        <f t="shared" si="862"/>
        <v>19536.935</v>
      </c>
      <c r="J1169" s="83">
        <f t="shared" si="866"/>
        <v>0</v>
      </c>
      <c r="K1169" s="80">
        <f aca="true" t="shared" si="867" ref="K1169:K1175">H1168*J1168</f>
        <v>0</v>
      </c>
      <c r="L1169" s="84">
        <f t="shared" si="863"/>
        <v>0.0048399170299939205</v>
      </c>
      <c r="M1169" s="53">
        <f t="shared" si="864"/>
        <v>94.1017000000029</v>
      </c>
      <c r="V1169" s="1">
        <v>43399</v>
      </c>
      <c r="W1169" s="46">
        <v>94.1017000000029</v>
      </c>
      <c r="X1169" s="46">
        <f t="shared" si="819"/>
        <v>53806.11594900013</v>
      </c>
    </row>
    <row r="1170" spans="1:24" ht="12.75">
      <c r="A1170" s="1">
        <v>43402</v>
      </c>
      <c r="B1170" t="s">
        <v>54</v>
      </c>
      <c r="C1170" s="79" t="s">
        <v>42</v>
      </c>
      <c r="D1170" s="80">
        <v>1333</v>
      </c>
      <c r="E1170" s="85">
        <v>17.855</v>
      </c>
      <c r="F1170" s="82">
        <v>43402</v>
      </c>
      <c r="G1170" s="85">
        <v>17.65</v>
      </c>
      <c r="H1170" s="81">
        <f t="shared" si="856"/>
        <v>23800.715</v>
      </c>
      <c r="I1170" s="81">
        <f t="shared" si="862"/>
        <v>23527.449999999997</v>
      </c>
      <c r="J1170" s="83">
        <f aca="true" t="shared" si="868" ref="J1170:J1175">IF(F1170&gt;0,F1170-A1170,0)</f>
        <v>0</v>
      </c>
      <c r="K1170" s="80">
        <f t="shared" si="867"/>
        <v>0</v>
      </c>
      <c r="L1170" s="84">
        <f t="shared" si="863"/>
        <v>-0.011481377765331969</v>
      </c>
      <c r="M1170" s="53">
        <f t="shared" si="864"/>
        <v>-273.26500000000306</v>
      </c>
      <c r="V1170" s="1">
        <v>43402</v>
      </c>
      <c r="W1170" s="46">
        <v>-273.26500000000306</v>
      </c>
      <c r="X1170" s="46">
        <f t="shared" si="819"/>
        <v>53532.85094900013</v>
      </c>
    </row>
    <row r="1171" spans="1:24" ht="12.75">
      <c r="A1171" s="1">
        <v>43403</v>
      </c>
      <c r="B1171" t="s">
        <v>164</v>
      </c>
      <c r="C1171" s="79" t="s">
        <v>42</v>
      </c>
      <c r="D1171" s="80">
        <v>11111</v>
      </c>
      <c r="E1171" s="85">
        <v>1.6582</v>
      </c>
      <c r="F1171" s="82">
        <v>43403</v>
      </c>
      <c r="G1171" s="85">
        <v>1.6275</v>
      </c>
      <c r="H1171" s="81">
        <f t="shared" si="856"/>
        <v>18424.2602</v>
      </c>
      <c r="I1171" s="81">
        <f t="shared" si="862"/>
        <v>18083.1525</v>
      </c>
      <c r="J1171" s="83">
        <f t="shared" si="868"/>
        <v>0</v>
      </c>
      <c r="K1171" s="80">
        <f t="shared" si="867"/>
        <v>0</v>
      </c>
      <c r="L1171" s="84">
        <f t="shared" si="863"/>
        <v>-0.018514051381015584</v>
      </c>
      <c r="M1171" s="53">
        <f t="shared" si="864"/>
        <v>-341.1077000000005</v>
      </c>
      <c r="V1171" s="1">
        <v>43403</v>
      </c>
      <c r="W1171" s="46">
        <v>-341.1077000000005</v>
      </c>
      <c r="X1171" s="46">
        <f t="shared" si="819"/>
        <v>53191.74324900013</v>
      </c>
    </row>
    <row r="1172" spans="1:24" ht="12.75">
      <c r="A1172" s="1">
        <v>43404</v>
      </c>
      <c r="B1172" t="s">
        <v>94</v>
      </c>
      <c r="C1172" s="79" t="s">
        <v>42</v>
      </c>
      <c r="D1172" s="80">
        <v>999</v>
      </c>
      <c r="E1172" s="85">
        <v>13.33</v>
      </c>
      <c r="F1172" s="82">
        <v>43404</v>
      </c>
      <c r="G1172" s="85">
        <v>13.45</v>
      </c>
      <c r="H1172" s="81">
        <f t="shared" si="856"/>
        <v>13316.67</v>
      </c>
      <c r="I1172" s="81">
        <f t="shared" si="862"/>
        <v>13436.55</v>
      </c>
      <c r="J1172" s="83">
        <f t="shared" si="868"/>
        <v>0</v>
      </c>
      <c r="K1172" s="80">
        <f t="shared" si="867"/>
        <v>0</v>
      </c>
      <c r="L1172" s="84">
        <f t="shared" si="863"/>
        <v>0.0090022505626406</v>
      </c>
      <c r="M1172" s="53">
        <f t="shared" si="864"/>
        <v>119.87999999999921</v>
      </c>
      <c r="V1172" s="1">
        <v>43404</v>
      </c>
      <c r="W1172" s="46">
        <v>119.8799999999992</v>
      </c>
      <c r="X1172" s="46">
        <f t="shared" si="819"/>
        <v>53311.62324900013</v>
      </c>
    </row>
    <row r="1173" spans="1:24" ht="12.75">
      <c r="A1173" s="1">
        <v>43406</v>
      </c>
      <c r="B1173" t="s">
        <v>103</v>
      </c>
      <c r="C1173" s="79" t="s">
        <v>46</v>
      </c>
      <c r="D1173" s="80">
        <v>444</v>
      </c>
      <c r="E1173" s="81">
        <v>32.5</v>
      </c>
      <c r="F1173" s="82">
        <v>43406</v>
      </c>
      <c r="G1173" s="81">
        <v>32.4</v>
      </c>
      <c r="H1173" s="81">
        <f t="shared" si="856"/>
        <v>14430</v>
      </c>
      <c r="I1173" s="81">
        <f t="shared" si="862"/>
        <v>14385.599999999999</v>
      </c>
      <c r="J1173" s="83">
        <f t="shared" si="868"/>
        <v>0</v>
      </c>
      <c r="K1173" s="80">
        <f t="shared" si="867"/>
        <v>0</v>
      </c>
      <c r="L1173" s="84">
        <f t="shared" si="863"/>
        <v>0.003076923076923178</v>
      </c>
      <c r="M1173" s="53">
        <f t="shared" si="864"/>
        <v>44.400000000001455</v>
      </c>
      <c r="V1173" s="1">
        <v>43406</v>
      </c>
      <c r="W1173" s="46">
        <v>44.400000000001455</v>
      </c>
      <c r="X1173" s="46">
        <f t="shared" si="819"/>
        <v>53356.02324900013</v>
      </c>
    </row>
    <row r="1174" spans="1:24" ht="12.75">
      <c r="A1174" s="1">
        <v>43409</v>
      </c>
      <c r="B1174" t="s">
        <v>108</v>
      </c>
      <c r="C1174" s="79" t="s">
        <v>42</v>
      </c>
      <c r="D1174" s="80">
        <v>211</v>
      </c>
      <c r="E1174" s="81">
        <v>105.45</v>
      </c>
      <c r="F1174" s="82">
        <v>43409</v>
      </c>
      <c r="G1174" s="81">
        <v>103.9</v>
      </c>
      <c r="H1174" s="81">
        <f t="shared" si="856"/>
        <v>22249.95</v>
      </c>
      <c r="I1174" s="81">
        <f t="shared" si="862"/>
        <v>21922.9</v>
      </c>
      <c r="J1174" s="83">
        <f t="shared" si="868"/>
        <v>0</v>
      </c>
      <c r="K1174" s="80">
        <f t="shared" si="867"/>
        <v>0</v>
      </c>
      <c r="L1174" s="84">
        <f t="shared" si="863"/>
        <v>-0.014698909435751507</v>
      </c>
      <c r="M1174" s="53">
        <f t="shared" si="864"/>
        <v>-327.0499999999993</v>
      </c>
      <c r="V1174" s="1">
        <v>43409</v>
      </c>
      <c r="W1174" s="46">
        <v>-327.0499999999993</v>
      </c>
      <c r="X1174" s="46">
        <f t="shared" si="819"/>
        <v>53028.97324900013</v>
      </c>
    </row>
    <row r="1175" spans="1:24" ht="12.75">
      <c r="A1175" s="1">
        <v>43410</v>
      </c>
      <c r="B1175" t="s">
        <v>149</v>
      </c>
      <c r="C1175" s="79" t="s">
        <v>42</v>
      </c>
      <c r="D1175" s="80">
        <v>2444</v>
      </c>
      <c r="E1175" s="85">
        <v>9.6464</v>
      </c>
      <c r="F1175" s="82">
        <v>43410</v>
      </c>
      <c r="G1175" s="85">
        <v>9.646</v>
      </c>
      <c r="H1175" s="81">
        <f t="shared" si="856"/>
        <v>23575.8016</v>
      </c>
      <c r="I1175" s="81">
        <f t="shared" si="862"/>
        <v>23574.824</v>
      </c>
      <c r="J1175" s="83">
        <f t="shared" si="868"/>
        <v>0</v>
      </c>
      <c r="K1175" s="80">
        <f t="shared" si="867"/>
        <v>0</v>
      </c>
      <c r="L1175" s="84">
        <f t="shared" si="863"/>
        <v>-4.146624647529893E-05</v>
      </c>
      <c r="M1175" s="53">
        <f t="shared" si="864"/>
        <v>-0.9775999999983468</v>
      </c>
      <c r="V1175" s="1">
        <v>43410</v>
      </c>
      <c r="W1175" s="46">
        <v>-0.9775999999983469</v>
      </c>
      <c r="X1175" s="46">
        <f t="shared" si="819"/>
        <v>53027.995649000135</v>
      </c>
    </row>
    <row r="1176" spans="1:24" ht="12.75">
      <c r="A1176" s="1">
        <v>43411</v>
      </c>
      <c r="B1176" t="s">
        <v>57</v>
      </c>
      <c r="C1176" s="79" t="s">
        <v>42</v>
      </c>
      <c r="D1176" s="80">
        <v>1666</v>
      </c>
      <c r="E1176" s="85">
        <v>13.5502</v>
      </c>
      <c r="F1176" s="82">
        <v>43411</v>
      </c>
      <c r="G1176" s="81">
        <v>13.36</v>
      </c>
      <c r="H1176" s="81">
        <f t="shared" si="856"/>
        <v>22574.6332</v>
      </c>
      <c r="I1176" s="81">
        <f t="shared" si="862"/>
        <v>22257.76</v>
      </c>
      <c r="J1176" s="83">
        <f aca="true" t="shared" si="869" ref="J1176:J1181">IF(F1176&gt;0,F1176-A1176,0)</f>
        <v>0</v>
      </c>
      <c r="K1176" s="80">
        <f aca="true" t="shared" si="870" ref="K1176:K1181">H1175*J1175</f>
        <v>0</v>
      </c>
      <c r="L1176" s="84">
        <f t="shared" si="863"/>
        <v>-0.014036693185340518</v>
      </c>
      <c r="M1176" s="53">
        <f t="shared" si="864"/>
        <v>-316.8732000000018</v>
      </c>
      <c r="V1176" s="1">
        <v>43411</v>
      </c>
      <c r="W1176" s="46">
        <v>-316.8732000000018</v>
      </c>
      <c r="X1176" s="46">
        <f t="shared" si="819"/>
        <v>52711.12244900013</v>
      </c>
    </row>
    <row r="1177" spans="1:24" ht="12.75">
      <c r="A1177" s="1">
        <v>43412</v>
      </c>
      <c r="B1177" t="s">
        <v>111</v>
      </c>
      <c r="C1177" s="79" t="s">
        <v>42</v>
      </c>
      <c r="D1177" s="80">
        <v>27777</v>
      </c>
      <c r="E1177" s="85">
        <v>0.5379</v>
      </c>
      <c r="F1177" s="82">
        <v>43412</v>
      </c>
      <c r="G1177" s="85">
        <v>0.5422</v>
      </c>
      <c r="H1177" s="81">
        <f t="shared" si="856"/>
        <v>14941.248300000001</v>
      </c>
      <c r="I1177" s="81">
        <f t="shared" si="862"/>
        <v>15060.689400000001</v>
      </c>
      <c r="J1177" s="83">
        <f t="shared" si="869"/>
        <v>0</v>
      </c>
      <c r="K1177" s="80">
        <f t="shared" si="870"/>
        <v>0</v>
      </c>
      <c r="L1177" s="84">
        <f t="shared" si="863"/>
        <v>0.007994050938836214</v>
      </c>
      <c r="M1177" s="53">
        <f t="shared" si="864"/>
        <v>119.4411</v>
      </c>
      <c r="V1177" s="1">
        <v>43412</v>
      </c>
      <c r="W1177" s="46">
        <v>119.4411</v>
      </c>
      <c r="X1177" s="46">
        <f t="shared" si="819"/>
        <v>52830.56354900013</v>
      </c>
    </row>
    <row r="1178" spans="1:24" ht="12.75">
      <c r="A1178" s="1">
        <v>43413</v>
      </c>
      <c r="B1178" t="s">
        <v>170</v>
      </c>
      <c r="C1178" s="79" t="s">
        <v>42</v>
      </c>
      <c r="D1178" s="80">
        <v>1444</v>
      </c>
      <c r="E1178" s="85">
        <v>10.615</v>
      </c>
      <c r="F1178" s="82">
        <v>43413</v>
      </c>
      <c r="G1178" s="85">
        <v>10.89</v>
      </c>
      <c r="H1178" s="81">
        <f t="shared" si="856"/>
        <v>15328.06</v>
      </c>
      <c r="I1178" s="81">
        <f t="shared" si="862"/>
        <v>15725.160000000002</v>
      </c>
      <c r="J1178" s="83">
        <f t="shared" si="869"/>
        <v>0</v>
      </c>
      <c r="K1178" s="80">
        <f t="shared" si="870"/>
        <v>0</v>
      </c>
      <c r="L1178" s="84">
        <f t="shared" si="863"/>
        <v>0.02590673575129548</v>
      </c>
      <c r="M1178" s="53">
        <f t="shared" si="864"/>
        <v>397.1000000000022</v>
      </c>
      <c r="V1178" s="1">
        <v>43413</v>
      </c>
      <c r="W1178" s="46">
        <v>397.1000000000022</v>
      </c>
      <c r="X1178" s="46">
        <f t="shared" si="819"/>
        <v>53227.663549000135</v>
      </c>
    </row>
    <row r="1179" spans="1:24" ht="12.75">
      <c r="A1179" s="1">
        <v>43416</v>
      </c>
      <c r="B1179" t="s">
        <v>164</v>
      </c>
      <c r="C1179" s="79" t="s">
        <v>42</v>
      </c>
      <c r="D1179" s="80">
        <v>8111</v>
      </c>
      <c r="E1179" s="85">
        <v>1.8478</v>
      </c>
      <c r="F1179" s="82">
        <v>43416</v>
      </c>
      <c r="G1179" s="85">
        <v>1.8104</v>
      </c>
      <c r="H1179" s="81">
        <f t="shared" si="856"/>
        <v>14987.5058</v>
      </c>
      <c r="I1179" s="81">
        <f t="shared" si="862"/>
        <v>14684.1544</v>
      </c>
      <c r="J1179" s="83">
        <f t="shared" si="869"/>
        <v>0</v>
      </c>
      <c r="K1179" s="80">
        <f t="shared" si="870"/>
        <v>0</v>
      </c>
      <c r="L1179" s="84">
        <f t="shared" si="863"/>
        <v>-0.020240285745210612</v>
      </c>
      <c r="M1179" s="53">
        <f t="shared" si="864"/>
        <v>-303.3514000000014</v>
      </c>
      <c r="V1179" s="1">
        <v>43416</v>
      </c>
      <c r="W1179" s="46">
        <v>-303.3514000000014</v>
      </c>
      <c r="X1179" s="46">
        <f t="shared" si="819"/>
        <v>52924.312149000136</v>
      </c>
    </row>
    <row r="1180" spans="1:24" ht="12.75">
      <c r="A1180" s="1">
        <v>43417</v>
      </c>
      <c r="B1180" t="s">
        <v>55</v>
      </c>
      <c r="C1180" s="79" t="s">
        <v>42</v>
      </c>
      <c r="D1180" s="80">
        <v>11111</v>
      </c>
      <c r="E1180" s="85">
        <v>1.9736</v>
      </c>
      <c r="F1180" s="82">
        <v>43417</v>
      </c>
      <c r="G1180" s="85">
        <v>2.0025</v>
      </c>
      <c r="H1180" s="81">
        <f t="shared" si="856"/>
        <v>21928.6696</v>
      </c>
      <c r="I1180" s="81">
        <f t="shared" si="862"/>
        <v>22249.7775</v>
      </c>
      <c r="J1180" s="83">
        <f t="shared" si="869"/>
        <v>0</v>
      </c>
      <c r="K1180" s="80">
        <f t="shared" si="870"/>
        <v>0</v>
      </c>
      <c r="L1180" s="84">
        <f aca="true" t="shared" si="871" ref="L1180:L1191">IF(F1180&gt;0,IF(LEFT(UPPER(C1180))="S",(H1180-I1180)/H1180,(I1180-H1180)/H1180),0)</f>
        <v>0.0146432914471017</v>
      </c>
      <c r="M1180" s="53">
        <f aca="true" t="shared" si="872" ref="M1180:M1191">(H1180*L1180)</f>
        <v>321.10789999999906</v>
      </c>
      <c r="V1180" s="1">
        <v>43417</v>
      </c>
      <c r="W1180" s="46">
        <v>321.10789999999906</v>
      </c>
      <c r="X1180" s="46">
        <f t="shared" si="819"/>
        <v>53245.42004900014</v>
      </c>
    </row>
    <row r="1181" spans="1:24" ht="12.75">
      <c r="A1181" s="1">
        <v>43418</v>
      </c>
      <c r="B1181" t="s">
        <v>94</v>
      </c>
      <c r="C1181" s="79" t="s">
        <v>42</v>
      </c>
      <c r="D1181" s="80">
        <v>1666</v>
      </c>
      <c r="E1181" s="85">
        <v>14.6494</v>
      </c>
      <c r="F1181" s="82">
        <v>43418</v>
      </c>
      <c r="G1181" s="85">
        <v>14.58</v>
      </c>
      <c r="H1181" s="81">
        <f t="shared" si="856"/>
        <v>24405.9004</v>
      </c>
      <c r="I1181" s="81">
        <f t="shared" si="862"/>
        <v>24290.28</v>
      </c>
      <c r="J1181" s="83">
        <f t="shared" si="869"/>
        <v>0</v>
      </c>
      <c r="K1181" s="80">
        <f t="shared" si="870"/>
        <v>0</v>
      </c>
      <c r="L1181" s="84">
        <f t="shared" si="871"/>
        <v>-0.004737395388207017</v>
      </c>
      <c r="M1181" s="53">
        <f t="shared" si="872"/>
        <v>-115.62039999999979</v>
      </c>
      <c r="V1181" s="1">
        <v>43418</v>
      </c>
      <c r="W1181" s="46">
        <v>-115.62039999999979</v>
      </c>
      <c r="X1181" s="46">
        <f t="shared" si="819"/>
        <v>53129.79964900014</v>
      </c>
    </row>
    <row r="1182" spans="1:24" ht="12.75">
      <c r="A1182" s="1">
        <v>43419</v>
      </c>
      <c r="B1182" t="s">
        <v>51</v>
      </c>
      <c r="C1182" s="79" t="s">
        <v>42</v>
      </c>
      <c r="D1182" s="80">
        <v>888</v>
      </c>
      <c r="E1182" s="81">
        <v>16.61</v>
      </c>
      <c r="F1182" s="82">
        <v>43419</v>
      </c>
      <c r="G1182" s="85">
        <v>16.595</v>
      </c>
      <c r="H1182" s="81">
        <f t="shared" si="856"/>
        <v>14749.68</v>
      </c>
      <c r="I1182" s="81">
        <f t="shared" si="862"/>
        <v>14736.359999999999</v>
      </c>
      <c r="J1182" s="83">
        <f aca="true" t="shared" si="873" ref="J1182:J1188">IF(F1182&gt;0,F1182-A1182,0)</f>
        <v>0</v>
      </c>
      <c r="K1182" s="80">
        <f aca="true" t="shared" si="874" ref="K1182:K1188">H1181*J1181</f>
        <v>0</v>
      </c>
      <c r="L1182" s="84">
        <f t="shared" si="871"/>
        <v>-0.0009030704394943841</v>
      </c>
      <c r="M1182" s="53">
        <f t="shared" si="872"/>
        <v>-13.320000000001528</v>
      </c>
      <c r="V1182" s="1">
        <v>43419</v>
      </c>
      <c r="W1182" s="46">
        <v>-13.320000000001528</v>
      </c>
      <c r="X1182" s="46">
        <f t="shared" si="819"/>
        <v>53116.47964900014</v>
      </c>
    </row>
    <row r="1183" spans="1:24" ht="12.75">
      <c r="A1183" s="1">
        <v>43423</v>
      </c>
      <c r="B1183" t="s">
        <v>104</v>
      </c>
      <c r="C1183" s="79" t="s">
        <v>46</v>
      </c>
      <c r="D1183" s="80">
        <v>1999</v>
      </c>
      <c r="E1183" s="81">
        <v>7.76</v>
      </c>
      <c r="F1183" s="82">
        <v>43423</v>
      </c>
      <c r="G1183" s="81">
        <v>7.68</v>
      </c>
      <c r="H1183" s="81">
        <f t="shared" si="856"/>
        <v>15512.24</v>
      </c>
      <c r="I1183" s="81">
        <f t="shared" si="862"/>
        <v>15352.32</v>
      </c>
      <c r="J1183" s="83">
        <f t="shared" si="873"/>
        <v>0</v>
      </c>
      <c r="K1183" s="80">
        <f t="shared" si="874"/>
        <v>0</v>
      </c>
      <c r="L1183" s="84">
        <f t="shared" si="871"/>
        <v>0.010309278350515469</v>
      </c>
      <c r="M1183" s="53">
        <f t="shared" si="872"/>
        <v>159.92000000000007</v>
      </c>
      <c r="V1183" s="1">
        <v>43423</v>
      </c>
      <c r="W1183" s="46">
        <v>159.92000000000007</v>
      </c>
      <c r="X1183" s="46">
        <f t="shared" si="819"/>
        <v>53276.39964900014</v>
      </c>
    </row>
    <row r="1184" spans="1:24" ht="12.75">
      <c r="A1184" s="1">
        <v>43424</v>
      </c>
      <c r="B1184" t="s">
        <v>164</v>
      </c>
      <c r="C1184" s="79" t="s">
        <v>42</v>
      </c>
      <c r="D1184" s="80">
        <v>8888</v>
      </c>
      <c r="E1184" s="85">
        <v>1.6932</v>
      </c>
      <c r="F1184" s="82">
        <v>43424</v>
      </c>
      <c r="G1184" s="85">
        <v>1.705</v>
      </c>
      <c r="H1184" s="81">
        <f t="shared" si="856"/>
        <v>15049.1616</v>
      </c>
      <c r="I1184" s="81">
        <f t="shared" si="862"/>
        <v>15154.04</v>
      </c>
      <c r="J1184" s="83">
        <f t="shared" si="873"/>
        <v>0</v>
      </c>
      <c r="K1184" s="80">
        <f t="shared" si="874"/>
        <v>0</v>
      </c>
      <c r="L1184" s="84">
        <f t="shared" si="871"/>
        <v>0.0069690526813135836</v>
      </c>
      <c r="M1184" s="53">
        <f t="shared" si="872"/>
        <v>104.87840000000142</v>
      </c>
      <c r="V1184" s="1">
        <v>43424</v>
      </c>
      <c r="W1184" s="46">
        <v>104.87840000000142</v>
      </c>
      <c r="X1184" s="46">
        <f t="shared" si="819"/>
        <v>53381.27804900014</v>
      </c>
    </row>
    <row r="1185" spans="1:24" ht="12.75">
      <c r="A1185" s="1">
        <v>43425</v>
      </c>
      <c r="B1185" t="s">
        <v>164</v>
      </c>
      <c r="C1185" s="79" t="s">
        <v>46</v>
      </c>
      <c r="D1185" s="80">
        <v>6666</v>
      </c>
      <c r="E1185" s="85">
        <v>1.801</v>
      </c>
      <c r="F1185" s="82">
        <v>43425</v>
      </c>
      <c r="G1185" s="85">
        <v>1.7988</v>
      </c>
      <c r="H1185" s="81">
        <f t="shared" si="856"/>
        <v>12005.466</v>
      </c>
      <c r="I1185" s="81">
        <f t="shared" si="862"/>
        <v>11990.800799999999</v>
      </c>
      <c r="J1185" s="83">
        <f t="shared" si="873"/>
        <v>0</v>
      </c>
      <c r="K1185" s="80">
        <f t="shared" si="874"/>
        <v>0</v>
      </c>
      <c r="L1185" s="84">
        <f t="shared" si="871"/>
        <v>0.0012215435868962751</v>
      </c>
      <c r="M1185" s="53">
        <f t="shared" si="872"/>
        <v>14.665200000001278</v>
      </c>
      <c r="V1185" s="1">
        <v>43425</v>
      </c>
      <c r="W1185" s="46">
        <v>14.665200000001278</v>
      </c>
      <c r="X1185" s="46">
        <f t="shared" si="819"/>
        <v>53395.94324900014</v>
      </c>
    </row>
    <row r="1186" spans="1:24" ht="12.75">
      <c r="A1186" s="1">
        <v>43426</v>
      </c>
      <c r="B1186" t="s">
        <v>171</v>
      </c>
      <c r="C1186" s="79" t="s">
        <v>42</v>
      </c>
      <c r="D1186" s="80">
        <v>1999</v>
      </c>
      <c r="E1186" s="85">
        <v>9.658</v>
      </c>
      <c r="F1186" s="82">
        <v>43426</v>
      </c>
      <c r="G1186" s="85">
        <v>9.574</v>
      </c>
      <c r="H1186" s="81">
        <f t="shared" si="856"/>
        <v>19306.342</v>
      </c>
      <c r="I1186" s="81">
        <f t="shared" si="862"/>
        <v>19138.426</v>
      </c>
      <c r="J1186" s="83">
        <f t="shared" si="873"/>
        <v>0</v>
      </c>
      <c r="K1186" s="80">
        <f t="shared" si="874"/>
        <v>0</v>
      </c>
      <c r="L1186" s="84">
        <f t="shared" si="871"/>
        <v>-0.008697452888796907</v>
      </c>
      <c r="M1186" s="53">
        <f t="shared" si="872"/>
        <v>-167.91600000000108</v>
      </c>
      <c r="V1186" s="1">
        <v>43426</v>
      </c>
      <c r="W1186" s="46">
        <v>-167.91600000000108</v>
      </c>
      <c r="X1186" s="46">
        <f t="shared" si="819"/>
        <v>53228.02724900014</v>
      </c>
    </row>
    <row r="1187" spans="1:24" ht="12.75">
      <c r="A1187" s="1">
        <v>43427</v>
      </c>
      <c r="B1187" t="s">
        <v>39</v>
      </c>
      <c r="C1187" s="79" t="s">
        <v>42</v>
      </c>
      <c r="D1187" s="80">
        <v>4444</v>
      </c>
      <c r="E1187" s="85">
        <v>3.55</v>
      </c>
      <c r="F1187" s="82">
        <v>43427</v>
      </c>
      <c r="G1187" s="85">
        <v>3.4828</v>
      </c>
      <c r="H1187" s="81">
        <f t="shared" si="856"/>
        <v>15776.199999999999</v>
      </c>
      <c r="I1187" s="81">
        <f t="shared" si="862"/>
        <v>15477.5632</v>
      </c>
      <c r="J1187" s="83">
        <f t="shared" si="873"/>
        <v>0</v>
      </c>
      <c r="K1187" s="80">
        <f t="shared" si="874"/>
        <v>0</v>
      </c>
      <c r="L1187" s="84">
        <f t="shared" si="871"/>
        <v>-0.01892957746478863</v>
      </c>
      <c r="M1187" s="53">
        <f t="shared" si="872"/>
        <v>-298.6367999999984</v>
      </c>
      <c r="V1187" s="1">
        <v>43427</v>
      </c>
      <c r="W1187" s="46">
        <v>-298.6367999999984</v>
      </c>
      <c r="X1187" s="46">
        <f t="shared" si="819"/>
        <v>52929.39044900014</v>
      </c>
    </row>
    <row r="1188" spans="1:24" ht="12.75">
      <c r="A1188" s="1">
        <v>43430</v>
      </c>
      <c r="B1188" t="s">
        <v>53</v>
      </c>
      <c r="C1188" s="79" t="s">
        <v>46</v>
      </c>
      <c r="D1188" s="80">
        <v>5555</v>
      </c>
      <c r="E1188" s="85">
        <v>2.818</v>
      </c>
      <c r="F1188" s="82">
        <v>43430</v>
      </c>
      <c r="G1188" s="85">
        <v>2.806</v>
      </c>
      <c r="H1188" s="81">
        <f t="shared" si="856"/>
        <v>15653.99</v>
      </c>
      <c r="I1188" s="81">
        <f t="shared" si="862"/>
        <v>15587.33</v>
      </c>
      <c r="J1188" s="83">
        <f t="shared" si="873"/>
        <v>0</v>
      </c>
      <c r="K1188" s="80">
        <f t="shared" si="874"/>
        <v>0</v>
      </c>
      <c r="L1188" s="84">
        <f t="shared" si="871"/>
        <v>0.00425833924769339</v>
      </c>
      <c r="M1188" s="53">
        <f t="shared" si="872"/>
        <v>66.65999999999985</v>
      </c>
      <c r="V1188" s="1">
        <v>43430</v>
      </c>
      <c r="W1188" s="46">
        <v>66.65999999999985</v>
      </c>
      <c r="X1188" s="46">
        <f t="shared" si="819"/>
        <v>52996.05044900013</v>
      </c>
    </row>
    <row r="1189" spans="1:24" ht="12.75">
      <c r="A1189" s="1">
        <v>43431</v>
      </c>
      <c r="B1189" t="s">
        <v>96</v>
      </c>
      <c r="C1189" s="79" t="s">
        <v>42</v>
      </c>
      <c r="D1189" s="80">
        <v>1888</v>
      </c>
      <c r="E1189" s="85">
        <v>14.9202</v>
      </c>
      <c r="F1189" s="82">
        <v>43431</v>
      </c>
      <c r="G1189" s="85">
        <v>14.7585</v>
      </c>
      <c r="H1189" s="81">
        <f t="shared" si="856"/>
        <v>28169.3376</v>
      </c>
      <c r="I1189" s="81">
        <f t="shared" si="862"/>
        <v>27864.048</v>
      </c>
      <c r="J1189" s="83">
        <f aca="true" t="shared" si="875" ref="J1189:J1194">IF(F1189&gt;0,F1189-A1189,0)</f>
        <v>0</v>
      </c>
      <c r="K1189" s="80">
        <f aca="true" t="shared" si="876" ref="K1189:K1194">H1188*J1188</f>
        <v>0</v>
      </c>
      <c r="L1189" s="84">
        <f t="shared" si="871"/>
        <v>-0.010837656331684565</v>
      </c>
      <c r="M1189" s="53">
        <f t="shared" si="872"/>
        <v>-305.28960000000006</v>
      </c>
      <c r="V1189" s="1">
        <v>43431</v>
      </c>
      <c r="W1189" s="46">
        <v>-305.28960000000006</v>
      </c>
      <c r="X1189" s="46">
        <f t="shared" si="819"/>
        <v>52690.76084900013</v>
      </c>
    </row>
    <row r="1190" spans="1:24" ht="12.75">
      <c r="A1190" s="1">
        <v>43432</v>
      </c>
      <c r="B1190" t="s">
        <v>172</v>
      </c>
      <c r="C1190" s="79" t="s">
        <v>46</v>
      </c>
      <c r="D1190" s="80">
        <v>1333</v>
      </c>
      <c r="E1190" s="85">
        <v>10.955</v>
      </c>
      <c r="F1190" s="82">
        <v>43432</v>
      </c>
      <c r="G1190" s="85">
        <v>10.9481</v>
      </c>
      <c r="H1190" s="81">
        <f t="shared" si="856"/>
        <v>14603.015</v>
      </c>
      <c r="I1190" s="81">
        <f t="shared" si="862"/>
        <v>14593.8173</v>
      </c>
      <c r="J1190" s="83">
        <f t="shared" si="875"/>
        <v>0</v>
      </c>
      <c r="K1190" s="80">
        <f t="shared" si="876"/>
        <v>0</v>
      </c>
      <c r="L1190" s="84">
        <f t="shared" si="871"/>
        <v>0.0006298493838429121</v>
      </c>
      <c r="M1190" s="53">
        <f t="shared" si="872"/>
        <v>9.197699999998804</v>
      </c>
      <c r="V1190" s="1">
        <v>43432</v>
      </c>
      <c r="W1190" s="46">
        <v>9.197699999998804</v>
      </c>
      <c r="X1190" s="46">
        <f t="shared" si="819"/>
        <v>52699.95854900013</v>
      </c>
    </row>
    <row r="1191" spans="1:24" ht="12.75">
      <c r="A1191" s="1">
        <v>43433</v>
      </c>
      <c r="B1191" s="69" t="s">
        <v>164</v>
      </c>
      <c r="C1191" s="79" t="s">
        <v>46</v>
      </c>
      <c r="D1191" s="80">
        <v>5555</v>
      </c>
      <c r="E1191" s="85">
        <v>2.1105</v>
      </c>
      <c r="F1191" s="82">
        <v>43433</v>
      </c>
      <c r="G1191" s="85">
        <v>2.101</v>
      </c>
      <c r="H1191" s="81">
        <f t="shared" si="856"/>
        <v>11723.8275</v>
      </c>
      <c r="I1191" s="81">
        <f t="shared" si="862"/>
        <v>11671.055</v>
      </c>
      <c r="J1191" s="83">
        <f t="shared" si="875"/>
        <v>0</v>
      </c>
      <c r="K1191" s="80">
        <f t="shared" si="876"/>
        <v>0</v>
      </c>
      <c r="L1191" s="84">
        <f t="shared" si="871"/>
        <v>0.004501303008765621</v>
      </c>
      <c r="M1191" s="53">
        <f t="shared" si="872"/>
        <v>52.77249999999913</v>
      </c>
      <c r="V1191" s="1">
        <v>43433</v>
      </c>
      <c r="W1191" s="46">
        <v>52.77249999999913</v>
      </c>
      <c r="X1191" s="46">
        <f t="shared" si="819"/>
        <v>52752.731049000125</v>
      </c>
    </row>
    <row r="1192" spans="1:24" ht="12.75">
      <c r="A1192" s="1">
        <v>43434</v>
      </c>
      <c r="B1192" s="69" t="s">
        <v>39</v>
      </c>
      <c r="C1192" s="79" t="s">
        <v>42</v>
      </c>
      <c r="D1192" s="80">
        <v>3999</v>
      </c>
      <c r="E1192" s="85">
        <v>3.85</v>
      </c>
      <c r="F1192" s="82">
        <v>43434</v>
      </c>
      <c r="G1192" s="85">
        <v>3.864</v>
      </c>
      <c r="H1192" s="81">
        <f t="shared" si="856"/>
        <v>15396.15</v>
      </c>
      <c r="I1192" s="81">
        <f t="shared" si="862"/>
        <v>15452.136</v>
      </c>
      <c r="J1192" s="83">
        <f t="shared" si="875"/>
        <v>0</v>
      </c>
      <c r="K1192" s="80">
        <f t="shared" si="876"/>
        <v>0</v>
      </c>
      <c r="L1192" s="84">
        <f aca="true" t="shared" si="877" ref="L1192:L1197">IF(F1192&gt;0,IF(LEFT(UPPER(C1192))="S",(H1192-I1192)/H1192,(I1192-H1192)/H1192),0)</f>
        <v>0.0036363636363636875</v>
      </c>
      <c r="M1192" s="53">
        <f aca="true" t="shared" si="878" ref="M1192:M1206">(H1192*L1192)</f>
        <v>55.986000000000786</v>
      </c>
      <c r="V1192" s="1">
        <v>43434</v>
      </c>
      <c r="W1192" s="46">
        <v>55.986000000000786</v>
      </c>
      <c r="X1192" s="46">
        <f t="shared" si="819"/>
        <v>52808.71704900013</v>
      </c>
    </row>
    <row r="1193" spans="1:24" ht="12.75">
      <c r="A1193" s="1">
        <v>43437</v>
      </c>
      <c r="B1193" s="69" t="s">
        <v>49</v>
      </c>
      <c r="C1193" s="79" t="s">
        <v>42</v>
      </c>
      <c r="D1193" s="80">
        <v>1666</v>
      </c>
      <c r="E1193" s="85">
        <v>11.025</v>
      </c>
      <c r="F1193" s="82">
        <v>43437</v>
      </c>
      <c r="G1193" s="85">
        <v>10.99</v>
      </c>
      <c r="H1193" s="81">
        <f t="shared" si="856"/>
        <v>18367.65</v>
      </c>
      <c r="I1193" s="81">
        <f t="shared" si="862"/>
        <v>18309.34</v>
      </c>
      <c r="J1193" s="83">
        <f t="shared" si="875"/>
        <v>0</v>
      </c>
      <c r="K1193" s="80">
        <f t="shared" si="876"/>
        <v>0</v>
      </c>
      <c r="L1193" s="84">
        <f t="shared" si="877"/>
        <v>-0.0031746031746032457</v>
      </c>
      <c r="M1193" s="53">
        <f t="shared" si="878"/>
        <v>-58.31000000000131</v>
      </c>
      <c r="V1193" s="1">
        <v>43437</v>
      </c>
      <c r="W1193" s="46">
        <v>-58.31000000000131</v>
      </c>
      <c r="X1193" s="46">
        <f t="shared" si="819"/>
        <v>52750.40704900013</v>
      </c>
    </row>
    <row r="1194" spans="1:24" ht="12.75">
      <c r="A1194" s="1">
        <v>43438</v>
      </c>
      <c r="B1194" s="69" t="s">
        <v>39</v>
      </c>
      <c r="C1194" s="79" t="s">
        <v>42</v>
      </c>
      <c r="D1194" s="80">
        <v>4999</v>
      </c>
      <c r="E1194" s="81">
        <v>4.1</v>
      </c>
      <c r="F1194" s="82">
        <v>43438</v>
      </c>
      <c r="G1194" s="85">
        <v>4.042</v>
      </c>
      <c r="H1194" s="81">
        <f t="shared" si="856"/>
        <v>20495.899999999998</v>
      </c>
      <c r="I1194" s="81">
        <f t="shared" si="862"/>
        <v>20205.958</v>
      </c>
      <c r="J1194" s="83">
        <f t="shared" si="875"/>
        <v>0</v>
      </c>
      <c r="K1194" s="80">
        <f t="shared" si="876"/>
        <v>0</v>
      </c>
      <c r="L1194" s="84">
        <f t="shared" si="877"/>
        <v>-0.014146341463414591</v>
      </c>
      <c r="M1194" s="53">
        <f t="shared" si="878"/>
        <v>-289.9419999999991</v>
      </c>
      <c r="V1194" s="1">
        <v>43438</v>
      </c>
      <c r="W1194" s="46">
        <v>-289.9419999999991</v>
      </c>
      <c r="X1194" s="46">
        <f t="shared" si="819"/>
        <v>52460.46504900014</v>
      </c>
    </row>
    <row r="1195" spans="1:24" ht="12.75">
      <c r="A1195" s="1">
        <v>43439</v>
      </c>
      <c r="B1195" s="69" t="s">
        <v>94</v>
      </c>
      <c r="C1195" s="79" t="s">
        <v>46</v>
      </c>
      <c r="D1195" s="80">
        <v>2333</v>
      </c>
      <c r="E1195" s="86">
        <v>14.668</v>
      </c>
      <c r="F1195" s="82">
        <v>43439</v>
      </c>
      <c r="G1195" s="86">
        <v>14.588</v>
      </c>
      <c r="H1195" s="81">
        <f t="shared" si="856"/>
        <v>34220.443999999996</v>
      </c>
      <c r="I1195" s="81">
        <f t="shared" si="862"/>
        <v>34033.804</v>
      </c>
      <c r="J1195" s="83">
        <f aca="true" t="shared" si="879" ref="J1195:J1200">IF(F1195&gt;0,F1195-A1195,0)</f>
        <v>0</v>
      </c>
      <c r="K1195" s="80">
        <f aca="true" t="shared" si="880" ref="K1195:K1200">H1194*J1194</f>
        <v>0</v>
      </c>
      <c r="L1195" s="84">
        <f t="shared" si="877"/>
        <v>0.005454049631851633</v>
      </c>
      <c r="M1195" s="53">
        <f t="shared" si="878"/>
        <v>186.63999999999942</v>
      </c>
      <c r="V1195" s="1">
        <v>43439</v>
      </c>
      <c r="W1195" s="46">
        <v>186.63999999999942</v>
      </c>
      <c r="X1195" s="46">
        <f t="shared" si="819"/>
        <v>52647.105049000136</v>
      </c>
    </row>
    <row r="1196" spans="1:24" ht="12.75">
      <c r="A1196" s="1">
        <v>43440</v>
      </c>
      <c r="B1196" s="69" t="s">
        <v>173</v>
      </c>
      <c r="C1196" s="79" t="s">
        <v>42</v>
      </c>
      <c r="D1196" s="80">
        <v>242</v>
      </c>
      <c r="E1196" s="85">
        <v>72.5</v>
      </c>
      <c r="F1196" s="82">
        <v>43440</v>
      </c>
      <c r="G1196" s="85">
        <v>73.15</v>
      </c>
      <c r="H1196" s="81">
        <f t="shared" si="856"/>
        <v>17545</v>
      </c>
      <c r="I1196" s="81">
        <f t="shared" si="862"/>
        <v>17702.300000000003</v>
      </c>
      <c r="J1196" s="83">
        <f t="shared" si="879"/>
        <v>0</v>
      </c>
      <c r="K1196" s="80">
        <f t="shared" si="880"/>
        <v>0</v>
      </c>
      <c r="L1196" s="84">
        <f t="shared" si="877"/>
        <v>0.008965517241379476</v>
      </c>
      <c r="M1196" s="53">
        <f t="shared" si="878"/>
        <v>157.3000000000029</v>
      </c>
      <c r="V1196" s="1">
        <v>43440</v>
      </c>
      <c r="W1196" s="46">
        <v>157.3000000000029</v>
      </c>
      <c r="X1196" s="46">
        <f t="shared" si="819"/>
        <v>52804.40504900014</v>
      </c>
    </row>
    <row r="1197" spans="1:24" ht="12.75">
      <c r="A1197" s="1">
        <v>43441</v>
      </c>
      <c r="B1197" s="69" t="s">
        <v>49</v>
      </c>
      <c r="C1197" s="79" t="s">
        <v>42</v>
      </c>
      <c r="D1197" s="80">
        <v>2777</v>
      </c>
      <c r="E1197" s="85">
        <v>10.2777</v>
      </c>
      <c r="F1197" s="82">
        <v>43441</v>
      </c>
      <c r="G1197" s="85">
        <v>10.1784</v>
      </c>
      <c r="H1197" s="81">
        <f t="shared" si="856"/>
        <v>28541.172899999998</v>
      </c>
      <c r="I1197" s="81">
        <f t="shared" si="862"/>
        <v>28265.4168</v>
      </c>
      <c r="J1197" s="83">
        <f t="shared" si="879"/>
        <v>0</v>
      </c>
      <c r="K1197" s="80">
        <f t="shared" si="880"/>
        <v>0</v>
      </c>
      <c r="L1197" s="84">
        <f t="shared" si="877"/>
        <v>-0.009661694737149317</v>
      </c>
      <c r="M1197" s="53">
        <f t="shared" si="878"/>
        <v>-275.7560999999987</v>
      </c>
      <c r="V1197" s="1">
        <v>43441</v>
      </c>
      <c r="W1197" s="46">
        <v>-275.7560999999987</v>
      </c>
      <c r="X1197" s="46">
        <f t="shared" si="819"/>
        <v>52528.64894900014</v>
      </c>
    </row>
    <row r="1198" spans="1:24" ht="12.75">
      <c r="A1198" s="1">
        <v>43444</v>
      </c>
      <c r="B1198" s="69" t="s">
        <v>131</v>
      </c>
      <c r="C1198" s="79" t="s">
        <v>42</v>
      </c>
      <c r="D1198" s="80">
        <v>1777</v>
      </c>
      <c r="E1198" s="85">
        <v>11.7648</v>
      </c>
      <c r="F1198" s="82">
        <v>43444</v>
      </c>
      <c r="G1198" s="81">
        <v>11.72</v>
      </c>
      <c r="H1198" s="81">
        <f t="shared" si="856"/>
        <v>20906.0496</v>
      </c>
      <c r="I1198" s="81">
        <f t="shared" si="862"/>
        <v>20826.440000000002</v>
      </c>
      <c r="J1198" s="83">
        <f t="shared" si="879"/>
        <v>0</v>
      </c>
      <c r="K1198" s="80">
        <f t="shared" si="880"/>
        <v>0</v>
      </c>
      <c r="L1198" s="84">
        <f aca="true" t="shared" si="881" ref="L1198:L1206">IF(F1198&gt;0,IF(LEFT(UPPER(C1198))="S",(H1198-I1198)/H1198,(I1198-H1198)/H1198),0)</f>
        <v>-0.0038079695362435253</v>
      </c>
      <c r="M1198" s="53">
        <f t="shared" si="878"/>
        <v>-79.60959999999614</v>
      </c>
      <c r="V1198" s="1">
        <v>43444</v>
      </c>
      <c r="W1198" s="46">
        <v>-79.60959999999614</v>
      </c>
      <c r="X1198" s="46">
        <f t="shared" si="819"/>
        <v>52449.039349000144</v>
      </c>
    </row>
    <row r="1199" spans="1:24" ht="12.75">
      <c r="A1199" s="1">
        <v>43446</v>
      </c>
      <c r="B1199" s="69" t="s">
        <v>94</v>
      </c>
      <c r="C1199" s="79" t="s">
        <v>42</v>
      </c>
      <c r="D1199" s="80">
        <v>1555</v>
      </c>
      <c r="E1199" s="85">
        <v>13.838</v>
      </c>
      <c r="F1199" s="82">
        <v>43446</v>
      </c>
      <c r="G1199" s="85">
        <v>13.946</v>
      </c>
      <c r="H1199" s="81">
        <f t="shared" si="856"/>
        <v>21518.09</v>
      </c>
      <c r="I1199" s="81">
        <f t="shared" si="862"/>
        <v>21686.03</v>
      </c>
      <c r="J1199" s="83">
        <f t="shared" si="879"/>
        <v>0</v>
      </c>
      <c r="K1199" s="80">
        <f t="shared" si="880"/>
        <v>0</v>
      </c>
      <c r="L1199" s="84">
        <f t="shared" si="881"/>
        <v>0.007804596039890097</v>
      </c>
      <c r="M1199" s="53">
        <f t="shared" si="878"/>
        <v>167.9399999999987</v>
      </c>
      <c r="V1199" s="1">
        <v>43446</v>
      </c>
      <c r="W1199" s="46">
        <v>167.9399999999987</v>
      </c>
      <c r="X1199" s="46">
        <f t="shared" si="819"/>
        <v>52616.97934900015</v>
      </c>
    </row>
    <row r="1200" spans="1:24" ht="12.75">
      <c r="A1200" s="1">
        <v>43447</v>
      </c>
      <c r="B1200" s="69" t="s">
        <v>102</v>
      </c>
      <c r="C1200" s="79" t="s">
        <v>42</v>
      </c>
      <c r="D1200" s="80">
        <v>777</v>
      </c>
      <c r="E1200" s="81">
        <v>18.1</v>
      </c>
      <c r="F1200" s="82">
        <v>43447</v>
      </c>
      <c r="G1200" s="85">
        <v>17.88</v>
      </c>
      <c r="H1200" s="81">
        <f t="shared" si="856"/>
        <v>14063.7</v>
      </c>
      <c r="I1200" s="81">
        <f t="shared" si="862"/>
        <v>13892.759999999998</v>
      </c>
      <c r="J1200" s="83">
        <f t="shared" si="879"/>
        <v>0</v>
      </c>
      <c r="K1200" s="80">
        <f t="shared" si="880"/>
        <v>0</v>
      </c>
      <c r="L1200" s="84">
        <f t="shared" si="881"/>
        <v>-0.01215469613259685</v>
      </c>
      <c r="M1200" s="53">
        <f t="shared" si="878"/>
        <v>-170.94000000000233</v>
      </c>
      <c r="V1200" s="1">
        <v>43447</v>
      </c>
      <c r="W1200" s="46">
        <v>-170.94000000000233</v>
      </c>
      <c r="X1200" s="46">
        <f t="shared" si="819"/>
        <v>52446.039349000144</v>
      </c>
    </row>
    <row r="1201" spans="1:24" ht="12.75">
      <c r="A1201" s="1">
        <v>43448</v>
      </c>
      <c r="B1201" s="69" t="s">
        <v>102</v>
      </c>
      <c r="C1201" s="79" t="s">
        <v>42</v>
      </c>
      <c r="D1201" s="80">
        <v>1222</v>
      </c>
      <c r="E1201" s="85">
        <v>18.0824</v>
      </c>
      <c r="F1201" s="82">
        <v>43448</v>
      </c>
      <c r="G1201" s="85">
        <v>17.99</v>
      </c>
      <c r="H1201" s="81">
        <f t="shared" si="856"/>
        <v>22096.6928</v>
      </c>
      <c r="I1201" s="81">
        <f t="shared" si="862"/>
        <v>21983.78</v>
      </c>
      <c r="J1201" s="83">
        <f aca="true" t="shared" si="882" ref="J1201:J1207">IF(F1201&gt;0,F1201-A1201,0)</f>
        <v>0</v>
      </c>
      <c r="K1201" s="80">
        <f aca="true" t="shared" si="883" ref="K1201:K1206">H1200*J1200</f>
        <v>0</v>
      </c>
      <c r="L1201" s="84">
        <f t="shared" si="881"/>
        <v>-0.0051099411582534145</v>
      </c>
      <c r="M1201" s="53">
        <f t="shared" si="878"/>
        <v>-112.9128000000019</v>
      </c>
      <c r="V1201" s="1">
        <v>43448</v>
      </c>
      <c r="W1201" s="46">
        <v>-112.91280000000188</v>
      </c>
      <c r="X1201" s="46">
        <f t="shared" si="819"/>
        <v>52333.12654900014</v>
      </c>
    </row>
    <row r="1202" spans="1:24" ht="12.75">
      <c r="A1202" s="1">
        <v>43451</v>
      </c>
      <c r="B1202" s="69" t="s">
        <v>167</v>
      </c>
      <c r="C1202" s="79" t="s">
        <v>42</v>
      </c>
      <c r="D1202" s="80">
        <v>1888</v>
      </c>
      <c r="E1202" s="85">
        <v>8.058</v>
      </c>
      <c r="F1202" s="82">
        <v>43451</v>
      </c>
      <c r="G1202" s="85">
        <v>8.02</v>
      </c>
      <c r="H1202" s="81">
        <f t="shared" si="856"/>
        <v>15213.503999999999</v>
      </c>
      <c r="I1202" s="81">
        <f t="shared" si="862"/>
        <v>15141.759999999998</v>
      </c>
      <c r="J1202" s="83">
        <f t="shared" si="882"/>
        <v>0</v>
      </c>
      <c r="K1202" s="80">
        <f t="shared" si="883"/>
        <v>0</v>
      </c>
      <c r="L1202" s="84">
        <f t="shared" si="881"/>
        <v>-0.004715810374782864</v>
      </c>
      <c r="M1202" s="53">
        <f t="shared" si="878"/>
        <v>-71.7440000000006</v>
      </c>
      <c r="V1202" s="1">
        <v>43451</v>
      </c>
      <c r="W1202" s="46">
        <v>-71.7440000000006</v>
      </c>
      <c r="X1202" s="46">
        <f t="shared" si="819"/>
        <v>52261.38254900014</v>
      </c>
    </row>
    <row r="1203" spans="1:24" ht="12.75">
      <c r="A1203" s="1">
        <v>43452</v>
      </c>
      <c r="B1203" s="69" t="s">
        <v>165</v>
      </c>
      <c r="C1203" s="79" t="s">
        <v>42</v>
      </c>
      <c r="D1203" s="80">
        <v>2666</v>
      </c>
      <c r="E1203" s="85">
        <v>8.232</v>
      </c>
      <c r="F1203" s="82">
        <v>43452</v>
      </c>
      <c r="G1203" s="85">
        <v>8.198</v>
      </c>
      <c r="H1203" s="81">
        <f t="shared" si="856"/>
        <v>21946.512</v>
      </c>
      <c r="I1203" s="81">
        <f t="shared" si="862"/>
        <v>21855.868000000002</v>
      </c>
      <c r="J1203" s="83">
        <f t="shared" si="882"/>
        <v>0</v>
      </c>
      <c r="K1203" s="80">
        <f t="shared" si="883"/>
        <v>0</v>
      </c>
      <c r="L1203" s="84">
        <f t="shared" si="881"/>
        <v>-0.004130223517978465</v>
      </c>
      <c r="M1203" s="53">
        <f t="shared" si="878"/>
        <v>-90.6439999999966</v>
      </c>
      <c r="V1203" s="1">
        <v>43452</v>
      </c>
      <c r="W1203" s="46">
        <v>-90.6439999999966</v>
      </c>
      <c r="X1203" s="46">
        <f t="shared" si="819"/>
        <v>52170.73854900015</v>
      </c>
    </row>
    <row r="1204" spans="1:24" ht="12.75">
      <c r="A1204" s="1">
        <v>43453</v>
      </c>
      <c r="B1204" s="69" t="s">
        <v>39</v>
      </c>
      <c r="C1204" s="79" t="s">
        <v>119</v>
      </c>
      <c r="D1204" s="80">
        <v>6666</v>
      </c>
      <c r="E1204" s="85">
        <v>3.3539</v>
      </c>
      <c r="F1204" s="82">
        <v>43453</v>
      </c>
      <c r="G1204" s="85">
        <v>3.412</v>
      </c>
      <c r="H1204" s="81">
        <f t="shared" si="856"/>
        <v>22357.0974</v>
      </c>
      <c r="I1204" s="81">
        <f t="shared" si="862"/>
        <v>22744.392</v>
      </c>
      <c r="J1204" s="83">
        <f t="shared" si="882"/>
        <v>0</v>
      </c>
      <c r="K1204" s="80">
        <f t="shared" si="883"/>
        <v>0</v>
      </c>
      <c r="L1204" s="84">
        <f t="shared" si="881"/>
        <v>0.017323116371984904</v>
      </c>
      <c r="M1204" s="53">
        <f t="shared" si="878"/>
        <v>387.29460000000114</v>
      </c>
      <c r="V1204" s="1">
        <v>43453</v>
      </c>
      <c r="W1204" s="46">
        <v>387.2946000000011</v>
      </c>
      <c r="X1204" s="46">
        <f t="shared" si="819"/>
        <v>52558.03314900015</v>
      </c>
    </row>
    <row r="1205" spans="1:24" ht="12.75">
      <c r="A1205" s="1">
        <v>43454</v>
      </c>
      <c r="B1205" s="69" t="s">
        <v>98</v>
      </c>
      <c r="C1205" s="79" t="s">
        <v>42</v>
      </c>
      <c r="D1205" s="80">
        <v>1799</v>
      </c>
      <c r="E1205" s="85">
        <v>9.746</v>
      </c>
      <c r="F1205" s="82">
        <v>43454</v>
      </c>
      <c r="G1205" s="85">
        <v>9.571</v>
      </c>
      <c r="H1205" s="81">
        <f t="shared" si="856"/>
        <v>17533.054</v>
      </c>
      <c r="I1205" s="81">
        <f t="shared" si="862"/>
        <v>17218.229</v>
      </c>
      <c r="J1205" s="83">
        <f t="shared" si="882"/>
        <v>0</v>
      </c>
      <c r="K1205" s="80">
        <f t="shared" si="883"/>
        <v>0</v>
      </c>
      <c r="L1205" s="84">
        <f t="shared" si="881"/>
        <v>-0.01795608454750671</v>
      </c>
      <c r="M1205" s="53">
        <f t="shared" si="878"/>
        <v>-314.8250000000007</v>
      </c>
      <c r="V1205" s="1">
        <v>43454</v>
      </c>
      <c r="W1205" s="46">
        <v>-314.8250000000007</v>
      </c>
      <c r="X1205" s="46">
        <f t="shared" si="819"/>
        <v>52243.208149000144</v>
      </c>
    </row>
    <row r="1206" spans="1:24" ht="12.75">
      <c r="A1206" s="1">
        <v>43455</v>
      </c>
      <c r="B1206" s="69" t="s">
        <v>174</v>
      </c>
      <c r="C1206" s="79" t="s">
        <v>10</v>
      </c>
      <c r="D1206" s="80">
        <v>1555</v>
      </c>
      <c r="E1206" s="85">
        <v>9.915</v>
      </c>
      <c r="F1206" s="82">
        <v>43455</v>
      </c>
      <c r="G1206" s="85">
        <v>9.723</v>
      </c>
      <c r="H1206" s="81">
        <f t="shared" si="856"/>
        <v>15417.824999999999</v>
      </c>
      <c r="I1206" s="81">
        <f t="shared" si="862"/>
        <v>15119.265000000001</v>
      </c>
      <c r="J1206" s="83">
        <f t="shared" si="882"/>
        <v>0</v>
      </c>
      <c r="K1206" s="80">
        <f t="shared" si="883"/>
        <v>0</v>
      </c>
      <c r="L1206" s="84">
        <f t="shared" si="881"/>
        <v>-0.019364599092284267</v>
      </c>
      <c r="M1206" s="53">
        <f t="shared" si="878"/>
        <v>-298.5599999999977</v>
      </c>
      <c r="V1206" s="1">
        <v>43455</v>
      </c>
      <c r="W1206" s="46">
        <v>-298.5599999999977</v>
      </c>
      <c r="X1206" s="46">
        <f t="shared" si="819"/>
        <v>51944.648149000146</v>
      </c>
    </row>
    <row r="1207" spans="1:24" ht="12.75">
      <c r="A1207" s="1">
        <v>43472</v>
      </c>
      <c r="B1207" s="69" t="s">
        <v>175</v>
      </c>
      <c r="C1207" s="79" t="s">
        <v>42</v>
      </c>
      <c r="D1207" s="80">
        <v>2333</v>
      </c>
      <c r="E1207" s="85">
        <v>11.0989</v>
      </c>
      <c r="F1207" s="82">
        <v>43472</v>
      </c>
      <c r="G1207" s="81">
        <v>11.34</v>
      </c>
      <c r="H1207" s="81">
        <f t="shared" si="856"/>
        <v>25893.7337</v>
      </c>
      <c r="I1207" s="81">
        <f t="shared" si="862"/>
        <v>26456.22</v>
      </c>
      <c r="J1207" s="83">
        <f t="shared" si="882"/>
        <v>0</v>
      </c>
      <c r="K1207" s="80">
        <f aca="true" t="shared" si="884" ref="K1207:K1213">H1206*J1206</f>
        <v>0</v>
      </c>
      <c r="L1207" s="84">
        <f aca="true" t="shared" si="885" ref="L1207:L1219">IF(F1207&gt;0,IF(LEFT(UPPER(C1207))="S",(H1207-I1207)/H1207,(I1207-H1207)/H1207),0)</f>
        <v>0.02172287343790828</v>
      </c>
      <c r="M1207" s="53">
        <f aca="true" t="shared" si="886" ref="M1207:M1219">(H1207*L1207)</f>
        <v>562.4863000000005</v>
      </c>
      <c r="V1207" s="1">
        <v>43472</v>
      </c>
      <c r="W1207" s="46">
        <v>562.4863000000005</v>
      </c>
      <c r="X1207" s="46">
        <f t="shared" si="819"/>
        <v>52507.13444900015</v>
      </c>
    </row>
    <row r="1208" spans="1:24" ht="12.75">
      <c r="A1208" s="1">
        <v>43473</v>
      </c>
      <c r="B1208" s="69" t="s">
        <v>54</v>
      </c>
      <c r="C1208" s="79" t="s">
        <v>119</v>
      </c>
      <c r="D1208" s="80">
        <v>811</v>
      </c>
      <c r="E1208" s="85">
        <v>19.115</v>
      </c>
      <c r="F1208" s="82">
        <v>43473</v>
      </c>
      <c r="G1208" s="81">
        <v>19.4</v>
      </c>
      <c r="H1208" s="81">
        <f t="shared" si="856"/>
        <v>15502.265</v>
      </c>
      <c r="I1208" s="81">
        <f t="shared" si="862"/>
        <v>15733.4</v>
      </c>
      <c r="J1208" s="83">
        <f aca="true" t="shared" si="887" ref="J1208:J1213">IF(F1208&gt;0,F1208-A1208,0)</f>
        <v>0</v>
      </c>
      <c r="K1208" s="80">
        <f t="shared" si="884"/>
        <v>0</v>
      </c>
      <c r="L1208" s="84">
        <f t="shared" si="885"/>
        <v>0.014909756735548013</v>
      </c>
      <c r="M1208" s="53">
        <f t="shared" si="886"/>
        <v>231.13500000000022</v>
      </c>
      <c r="V1208" s="1">
        <v>43473</v>
      </c>
      <c r="W1208" s="46">
        <v>231.13500000000022</v>
      </c>
      <c r="X1208" s="46">
        <f t="shared" si="819"/>
        <v>52738.26944900015</v>
      </c>
    </row>
    <row r="1209" spans="1:24" ht="12.75">
      <c r="A1209" s="1">
        <v>43474</v>
      </c>
      <c r="B1209" s="69" t="s">
        <v>57</v>
      </c>
      <c r="C1209" s="79" t="s">
        <v>46</v>
      </c>
      <c r="D1209" s="80">
        <v>1111</v>
      </c>
      <c r="E1209" s="81">
        <v>11.87</v>
      </c>
      <c r="F1209" s="82">
        <v>43474</v>
      </c>
      <c r="G1209" s="85">
        <v>12</v>
      </c>
      <c r="H1209" s="81">
        <f t="shared" si="856"/>
        <v>13187.57</v>
      </c>
      <c r="I1209" s="81">
        <f t="shared" si="862"/>
        <v>13332</v>
      </c>
      <c r="J1209" s="83">
        <f t="shared" si="887"/>
        <v>0</v>
      </c>
      <c r="K1209" s="80">
        <f t="shared" si="884"/>
        <v>0</v>
      </c>
      <c r="L1209" s="84">
        <f t="shared" si="885"/>
        <v>-0.010951979780960427</v>
      </c>
      <c r="M1209" s="53">
        <f t="shared" si="886"/>
        <v>-144.4300000000003</v>
      </c>
      <c r="V1209" s="1">
        <v>43474</v>
      </c>
      <c r="W1209" s="46">
        <v>-144.4300000000003</v>
      </c>
      <c r="X1209" s="46">
        <f t="shared" si="819"/>
        <v>52593.83944900015</v>
      </c>
    </row>
    <row r="1210" spans="1:24" ht="12.75">
      <c r="A1210" s="1">
        <v>43475</v>
      </c>
      <c r="B1210" s="69" t="s">
        <v>62</v>
      </c>
      <c r="C1210" s="79" t="s">
        <v>42</v>
      </c>
      <c r="D1210" s="80">
        <v>44444</v>
      </c>
      <c r="E1210" s="85">
        <v>0.4969</v>
      </c>
      <c r="F1210" s="82">
        <v>43475</v>
      </c>
      <c r="G1210" s="85">
        <v>0.5004</v>
      </c>
      <c r="H1210" s="81">
        <f t="shared" si="856"/>
        <v>22084.2236</v>
      </c>
      <c r="I1210" s="81">
        <f t="shared" si="862"/>
        <v>22239.777599999998</v>
      </c>
      <c r="J1210" s="83">
        <f t="shared" si="887"/>
        <v>0</v>
      </c>
      <c r="K1210" s="80">
        <f t="shared" si="884"/>
        <v>0</v>
      </c>
      <c r="L1210" s="84">
        <f t="shared" si="885"/>
        <v>0.007043670758703803</v>
      </c>
      <c r="M1210" s="53">
        <f t="shared" si="886"/>
        <v>155.55399999999645</v>
      </c>
      <c r="V1210" s="1">
        <v>43475</v>
      </c>
      <c r="W1210" s="46">
        <v>155.55399999999645</v>
      </c>
      <c r="X1210" s="46">
        <f t="shared" si="819"/>
        <v>52749.39344900015</v>
      </c>
    </row>
    <row r="1211" spans="1:24" ht="12.75">
      <c r="A1211" s="1">
        <v>43476</v>
      </c>
      <c r="B1211" s="69" t="s">
        <v>39</v>
      </c>
      <c r="C1211" s="79" t="s">
        <v>46</v>
      </c>
      <c r="D1211" s="80">
        <v>6333</v>
      </c>
      <c r="E1211" s="85">
        <v>3.8139</v>
      </c>
      <c r="F1211" s="82">
        <v>43476</v>
      </c>
      <c r="G1211" s="85">
        <v>3.773</v>
      </c>
      <c r="H1211" s="81">
        <f t="shared" si="856"/>
        <v>24153.4287</v>
      </c>
      <c r="I1211" s="81">
        <f t="shared" si="862"/>
        <v>23894.409</v>
      </c>
      <c r="J1211" s="83">
        <f t="shared" si="887"/>
        <v>0</v>
      </c>
      <c r="K1211" s="80">
        <f t="shared" si="884"/>
        <v>0</v>
      </c>
      <c r="L1211" s="84">
        <f t="shared" si="885"/>
        <v>0.01072393088439658</v>
      </c>
      <c r="M1211" s="53">
        <f t="shared" si="886"/>
        <v>259.01970000000074</v>
      </c>
      <c r="V1211" s="1">
        <v>43476</v>
      </c>
      <c r="W1211" s="46">
        <v>259.01970000000074</v>
      </c>
      <c r="X1211" s="46">
        <f t="shared" si="819"/>
        <v>53008.413149000145</v>
      </c>
    </row>
    <row r="1212" spans="1:24" ht="12.75">
      <c r="A1212" s="1">
        <v>43479</v>
      </c>
      <c r="B1212" s="69" t="s">
        <v>62</v>
      </c>
      <c r="C1212" s="79" t="s">
        <v>42</v>
      </c>
      <c r="D1212" s="80">
        <v>66666</v>
      </c>
      <c r="E1212" s="85">
        <v>0.501</v>
      </c>
      <c r="F1212" s="82">
        <v>43479</v>
      </c>
      <c r="G1212" s="85">
        <v>0.4959</v>
      </c>
      <c r="H1212" s="81">
        <f t="shared" si="856"/>
        <v>33399.666</v>
      </c>
      <c r="I1212" s="81">
        <f t="shared" si="862"/>
        <v>33059.6694</v>
      </c>
      <c r="J1212" s="83">
        <f t="shared" si="887"/>
        <v>0</v>
      </c>
      <c r="K1212" s="80">
        <f t="shared" si="884"/>
        <v>0</v>
      </c>
      <c r="L1212" s="84">
        <f t="shared" si="885"/>
        <v>-0.010179640718562833</v>
      </c>
      <c r="M1212" s="53">
        <f t="shared" si="886"/>
        <v>-339.9965999999986</v>
      </c>
      <c r="V1212" s="1">
        <v>43479</v>
      </c>
      <c r="W1212" s="46">
        <v>-339.9965999999986</v>
      </c>
      <c r="X1212" s="46">
        <f t="shared" si="819"/>
        <v>52668.41654900015</v>
      </c>
    </row>
    <row r="1213" spans="1:24" ht="12.75">
      <c r="A1213" s="1">
        <v>43480</v>
      </c>
      <c r="B1213" s="69" t="s">
        <v>53</v>
      </c>
      <c r="C1213" s="79" t="s">
        <v>42</v>
      </c>
      <c r="D1213" s="80">
        <v>6666</v>
      </c>
      <c r="E1213" s="85">
        <v>2.36</v>
      </c>
      <c r="F1213" s="82">
        <v>43480</v>
      </c>
      <c r="G1213" s="85">
        <v>2.3137</v>
      </c>
      <c r="H1213" s="81">
        <f t="shared" si="856"/>
        <v>15731.759999999998</v>
      </c>
      <c r="I1213" s="81">
        <f t="shared" si="862"/>
        <v>15423.124199999998</v>
      </c>
      <c r="J1213" s="83">
        <f t="shared" si="887"/>
        <v>0</v>
      </c>
      <c r="K1213" s="80">
        <f t="shared" si="884"/>
        <v>0</v>
      </c>
      <c r="L1213" s="84">
        <f t="shared" si="885"/>
        <v>-0.019618644067796613</v>
      </c>
      <c r="M1213" s="53">
        <f t="shared" si="886"/>
        <v>-308.6358</v>
      </c>
      <c r="V1213" s="1">
        <v>43480</v>
      </c>
      <c r="W1213" s="46">
        <v>-308.6358</v>
      </c>
      <c r="X1213" s="46">
        <f t="shared" si="819"/>
        <v>52359.78074900014</v>
      </c>
    </row>
    <row r="1214" spans="1:24" ht="12.75">
      <c r="A1214" s="1">
        <v>43481</v>
      </c>
      <c r="B1214" s="69" t="s">
        <v>62</v>
      </c>
      <c r="C1214" s="79" t="s">
        <v>42</v>
      </c>
      <c r="D1214" s="80">
        <v>45555</v>
      </c>
      <c r="E1214" s="85">
        <v>0.5087</v>
      </c>
      <c r="F1214" s="82">
        <v>43481</v>
      </c>
      <c r="G1214" s="85">
        <v>0.5158</v>
      </c>
      <c r="H1214" s="81">
        <f t="shared" si="856"/>
        <v>23173.828500000003</v>
      </c>
      <c r="I1214" s="81">
        <f t="shared" si="862"/>
        <v>23497.269</v>
      </c>
      <c r="J1214" s="83">
        <f aca="true" t="shared" si="888" ref="J1214:J1219">IF(F1214&gt;0,F1214-A1214,0)</f>
        <v>0</v>
      </c>
      <c r="K1214" s="80">
        <f aca="true" t="shared" si="889" ref="K1214:K1219">H1213*J1213</f>
        <v>0</v>
      </c>
      <c r="L1214" s="84">
        <f t="shared" si="885"/>
        <v>0.013957145665421531</v>
      </c>
      <c r="M1214" s="53">
        <f t="shared" si="886"/>
        <v>323.440499999997</v>
      </c>
      <c r="V1214" s="1">
        <v>43481</v>
      </c>
      <c r="W1214" s="46">
        <v>323.440499999997</v>
      </c>
      <c r="X1214" s="46">
        <f t="shared" si="819"/>
        <v>52683.22124900014</v>
      </c>
    </row>
    <row r="1215" spans="1:24" ht="12.75">
      <c r="A1215" s="1">
        <v>43482</v>
      </c>
      <c r="B1215" s="69" t="s">
        <v>176</v>
      </c>
      <c r="C1215" s="79" t="s">
        <v>42</v>
      </c>
      <c r="D1215" s="80">
        <v>7777</v>
      </c>
      <c r="E1215" s="85">
        <v>1.8982</v>
      </c>
      <c r="F1215" s="82">
        <v>43482</v>
      </c>
      <c r="G1215" s="85">
        <v>1.8926</v>
      </c>
      <c r="H1215" s="81">
        <f t="shared" si="856"/>
        <v>14762.3014</v>
      </c>
      <c r="I1215" s="81">
        <f t="shared" si="862"/>
        <v>14718.7502</v>
      </c>
      <c r="J1215" s="83">
        <f t="shared" si="888"/>
        <v>0</v>
      </c>
      <c r="K1215" s="80">
        <f t="shared" si="889"/>
        <v>0</v>
      </c>
      <c r="L1215" s="84">
        <f t="shared" si="885"/>
        <v>-0.00295016331261194</v>
      </c>
      <c r="M1215" s="53">
        <f t="shared" si="886"/>
        <v>-43.55119999999988</v>
      </c>
      <c r="V1215" s="1">
        <v>43482</v>
      </c>
      <c r="W1215" s="46">
        <v>-43.55119999999988</v>
      </c>
      <c r="X1215" s="46">
        <f t="shared" si="819"/>
        <v>52639.67004900014</v>
      </c>
    </row>
    <row r="1216" spans="1:24" ht="12.75">
      <c r="A1216" s="1">
        <v>43483</v>
      </c>
      <c r="B1216" s="69" t="s">
        <v>62</v>
      </c>
      <c r="C1216" s="79" t="s">
        <v>42</v>
      </c>
      <c r="D1216" s="80">
        <v>33333</v>
      </c>
      <c r="E1216" s="85">
        <v>0.478</v>
      </c>
      <c r="F1216" s="82">
        <v>43483</v>
      </c>
      <c r="G1216" s="85">
        <v>0.4885</v>
      </c>
      <c r="H1216" s="81">
        <f t="shared" si="856"/>
        <v>15933.173999999999</v>
      </c>
      <c r="I1216" s="81">
        <f t="shared" si="862"/>
        <v>16283.1705</v>
      </c>
      <c r="J1216" s="83">
        <f t="shared" si="888"/>
        <v>0</v>
      </c>
      <c r="K1216" s="80">
        <f t="shared" si="889"/>
        <v>0</v>
      </c>
      <c r="L1216" s="84">
        <f t="shared" si="885"/>
        <v>0.02196652719665279</v>
      </c>
      <c r="M1216" s="53">
        <f t="shared" si="886"/>
        <v>349.9965000000011</v>
      </c>
      <c r="V1216" s="1">
        <v>43483</v>
      </c>
      <c r="W1216" s="46">
        <v>349.9965000000011</v>
      </c>
      <c r="X1216" s="46">
        <f t="shared" si="819"/>
        <v>52989.66654900014</v>
      </c>
    </row>
    <row r="1217" spans="1:24" ht="12.75">
      <c r="A1217" s="1">
        <v>43486</v>
      </c>
      <c r="B1217" s="69" t="s">
        <v>167</v>
      </c>
      <c r="C1217" s="79" t="s">
        <v>42</v>
      </c>
      <c r="D1217" s="80">
        <v>2999</v>
      </c>
      <c r="E1217" s="86">
        <v>7.962</v>
      </c>
      <c r="F1217" s="82">
        <v>43486</v>
      </c>
      <c r="G1217" s="85">
        <v>8.084</v>
      </c>
      <c r="H1217" s="81">
        <f t="shared" si="856"/>
        <v>23878.038</v>
      </c>
      <c r="I1217" s="81">
        <f t="shared" si="862"/>
        <v>24243.915999999997</v>
      </c>
      <c r="J1217" s="83">
        <f t="shared" si="888"/>
        <v>0</v>
      </c>
      <c r="K1217" s="80">
        <f t="shared" si="889"/>
        <v>0</v>
      </c>
      <c r="L1217" s="84">
        <f t="shared" si="885"/>
        <v>0.01532278322029628</v>
      </c>
      <c r="M1217" s="53">
        <f t="shared" si="886"/>
        <v>365.877999999997</v>
      </c>
      <c r="V1217" s="1">
        <v>43486</v>
      </c>
      <c r="W1217" s="46">
        <v>365.877999999997</v>
      </c>
      <c r="X1217" s="46">
        <f t="shared" si="819"/>
        <v>53355.54454900014</v>
      </c>
    </row>
    <row r="1218" spans="1:24" ht="12.75">
      <c r="A1218" s="1">
        <v>43487</v>
      </c>
      <c r="B1218" s="69" t="s">
        <v>62</v>
      </c>
      <c r="C1218" s="79" t="s">
        <v>42</v>
      </c>
      <c r="D1218" s="80">
        <v>33333</v>
      </c>
      <c r="E1218" s="81">
        <v>0.46</v>
      </c>
      <c r="F1218" s="82">
        <v>43487</v>
      </c>
      <c r="G1218" s="85">
        <v>0.4511</v>
      </c>
      <c r="H1218" s="81">
        <f t="shared" si="856"/>
        <v>15333.18</v>
      </c>
      <c r="I1218" s="81">
        <f t="shared" si="862"/>
        <v>15036.5163</v>
      </c>
      <c r="J1218" s="83">
        <f t="shared" si="888"/>
        <v>0</v>
      </c>
      <c r="K1218" s="80">
        <f t="shared" si="889"/>
        <v>0</v>
      </c>
      <c r="L1218" s="84">
        <f t="shared" si="885"/>
        <v>-0.019347826086956586</v>
      </c>
      <c r="M1218" s="53">
        <f t="shared" si="886"/>
        <v>-296.663700000001</v>
      </c>
      <c r="V1218" s="1">
        <v>43487</v>
      </c>
      <c r="W1218" s="46">
        <v>-296.663700000001</v>
      </c>
      <c r="X1218" s="46">
        <f t="shared" si="819"/>
        <v>53058.88084900014</v>
      </c>
    </row>
    <row r="1219" spans="1:24" ht="12.75">
      <c r="A1219" s="1">
        <v>43488</v>
      </c>
      <c r="B1219" s="69" t="s">
        <v>177</v>
      </c>
      <c r="C1219" s="79" t="s">
        <v>46</v>
      </c>
      <c r="D1219" s="80">
        <v>11111</v>
      </c>
      <c r="E1219" s="81">
        <v>1.5</v>
      </c>
      <c r="F1219" s="82">
        <v>43488</v>
      </c>
      <c r="G1219" s="85">
        <v>1.526</v>
      </c>
      <c r="H1219" s="81">
        <f t="shared" si="856"/>
        <v>16666.5</v>
      </c>
      <c r="I1219" s="81">
        <f t="shared" si="862"/>
        <v>16955.386</v>
      </c>
      <c r="J1219" s="83">
        <f t="shared" si="888"/>
        <v>0</v>
      </c>
      <c r="K1219" s="80">
        <f t="shared" si="889"/>
        <v>0</v>
      </c>
      <c r="L1219" s="84">
        <f t="shared" si="885"/>
        <v>-0.01733333333333325</v>
      </c>
      <c r="M1219" s="53">
        <f t="shared" si="886"/>
        <v>-288.8859999999986</v>
      </c>
      <c r="V1219" s="1">
        <v>43488</v>
      </c>
      <c r="W1219" s="46">
        <v>-288.8859999999986</v>
      </c>
      <c r="X1219" s="46">
        <f t="shared" si="819"/>
        <v>52769.99484900014</v>
      </c>
    </row>
    <row r="1220" spans="1:24" ht="12.75">
      <c r="A1220" s="1">
        <v>43489</v>
      </c>
      <c r="B1220" s="69" t="s">
        <v>57</v>
      </c>
      <c r="C1220" s="79" t="s">
        <v>46</v>
      </c>
      <c r="D1220" s="80">
        <v>1111</v>
      </c>
      <c r="E1220" s="81">
        <v>13.46</v>
      </c>
      <c r="F1220" s="82">
        <v>43489</v>
      </c>
      <c r="G1220" s="85">
        <v>13.725</v>
      </c>
      <c r="H1220" s="81">
        <f aca="true" t="shared" si="890" ref="H1220:H1244">E1220*D1220</f>
        <v>14954.060000000001</v>
      </c>
      <c r="I1220" s="81">
        <f aca="true" t="shared" si="891" ref="I1220:I1225">IF(F1220&gt;0,G1220*D1220,0)</f>
        <v>15248.475</v>
      </c>
      <c r="J1220" s="83">
        <f aca="true" t="shared" si="892" ref="J1220:J1225">IF(F1220&gt;0,F1220-A1220,0)</f>
        <v>0</v>
      </c>
      <c r="K1220" s="80">
        <f aca="true" t="shared" si="893" ref="K1220:K1225">H1219*J1219</f>
        <v>0</v>
      </c>
      <c r="L1220" s="84">
        <f aca="true" t="shared" si="894" ref="L1220:L1225">IF(F1220&gt;0,IF(LEFT(UPPER(C1220))="S",(H1220-I1220)/H1220,(I1220-H1220)/H1220),0)</f>
        <v>-0.01968796433878151</v>
      </c>
      <c r="M1220" s="53">
        <f aca="true" t="shared" si="895" ref="M1220:M1244">(H1220*L1220)</f>
        <v>-294.41499999999905</v>
      </c>
      <c r="V1220" s="1">
        <v>43489</v>
      </c>
      <c r="W1220" s="46">
        <v>-294.41499999999905</v>
      </c>
      <c r="X1220" s="46">
        <f t="shared" si="819"/>
        <v>52475.57984900014</v>
      </c>
    </row>
    <row r="1221" spans="1:24" ht="12.75">
      <c r="A1221" s="1">
        <v>43493</v>
      </c>
      <c r="B1221" s="69" t="s">
        <v>62</v>
      </c>
      <c r="C1221" s="79" t="s">
        <v>42</v>
      </c>
      <c r="D1221" s="80">
        <v>39999</v>
      </c>
      <c r="E1221" s="85">
        <v>0.4636</v>
      </c>
      <c r="F1221" s="82">
        <v>43493</v>
      </c>
      <c r="G1221" s="85">
        <v>0.459</v>
      </c>
      <c r="H1221" s="81">
        <f t="shared" si="890"/>
        <v>18543.5364</v>
      </c>
      <c r="I1221" s="81">
        <f t="shared" si="891"/>
        <v>18359.541</v>
      </c>
      <c r="J1221" s="83">
        <f t="shared" si="892"/>
        <v>0</v>
      </c>
      <c r="K1221" s="80">
        <f t="shared" si="893"/>
        <v>0</v>
      </c>
      <c r="L1221" s="84">
        <f t="shared" si="894"/>
        <v>-0.00992234685073338</v>
      </c>
      <c r="M1221" s="53">
        <f t="shared" si="895"/>
        <v>-183.99539999999982</v>
      </c>
      <c r="V1221" s="1">
        <v>43493</v>
      </c>
      <c r="W1221" s="46">
        <v>-183.9953999999998</v>
      </c>
      <c r="X1221" s="46">
        <f t="shared" si="819"/>
        <v>52291.58444900014</v>
      </c>
    </row>
    <row r="1222" spans="1:24" ht="12.75">
      <c r="A1222" s="1">
        <v>43494</v>
      </c>
      <c r="B1222" s="69" t="s">
        <v>102</v>
      </c>
      <c r="C1222" s="79" t="s">
        <v>42</v>
      </c>
      <c r="D1222" s="80">
        <v>1555</v>
      </c>
      <c r="E1222" s="85">
        <v>17.27</v>
      </c>
      <c r="F1222" s="82">
        <v>43494</v>
      </c>
      <c r="G1222" s="85">
        <v>17.35</v>
      </c>
      <c r="H1222" s="81">
        <f t="shared" si="890"/>
        <v>26854.85</v>
      </c>
      <c r="I1222" s="81">
        <f t="shared" si="891"/>
        <v>26979.250000000004</v>
      </c>
      <c r="J1222" s="83">
        <f t="shared" si="892"/>
        <v>0</v>
      </c>
      <c r="K1222" s="80">
        <f t="shared" si="893"/>
        <v>0</v>
      </c>
      <c r="L1222" s="84">
        <f t="shared" si="894"/>
        <v>0.004632310364794631</v>
      </c>
      <c r="M1222" s="53">
        <f t="shared" si="895"/>
        <v>124.40000000000508</v>
      </c>
      <c r="V1222" s="1">
        <v>43494</v>
      </c>
      <c r="W1222" s="46">
        <v>124.4000000000051</v>
      </c>
      <c r="X1222" s="46">
        <f t="shared" si="819"/>
        <v>52415.98444900014</v>
      </c>
    </row>
    <row r="1223" spans="1:24" ht="12.75">
      <c r="A1223" s="1">
        <v>43495</v>
      </c>
      <c r="B1223" s="69" t="s">
        <v>62</v>
      </c>
      <c r="C1223" s="79" t="s">
        <v>42</v>
      </c>
      <c r="D1223" s="80">
        <v>37777</v>
      </c>
      <c r="E1223" s="85">
        <v>0.4589</v>
      </c>
      <c r="F1223" s="82">
        <v>43495</v>
      </c>
      <c r="G1223" s="85">
        <v>0.463</v>
      </c>
      <c r="H1223" s="81">
        <f t="shared" si="890"/>
        <v>17335.865299999998</v>
      </c>
      <c r="I1223" s="81">
        <f t="shared" si="891"/>
        <v>17490.751</v>
      </c>
      <c r="J1223" s="83">
        <f t="shared" si="892"/>
        <v>0</v>
      </c>
      <c r="K1223" s="80">
        <f t="shared" si="893"/>
        <v>0</v>
      </c>
      <c r="L1223" s="84">
        <f t="shared" si="894"/>
        <v>0.008934408367836278</v>
      </c>
      <c r="M1223" s="53">
        <f t="shared" si="895"/>
        <v>154.88570000000254</v>
      </c>
      <c r="V1223" s="1">
        <v>43495</v>
      </c>
      <c r="W1223" s="46">
        <v>154.88570000000254</v>
      </c>
      <c r="X1223" s="46">
        <f t="shared" si="819"/>
        <v>52570.87014900014</v>
      </c>
    </row>
    <row r="1224" spans="1:24" ht="12.75">
      <c r="A1224" s="1">
        <v>43496</v>
      </c>
      <c r="B1224" s="69" t="s">
        <v>177</v>
      </c>
      <c r="C1224" s="79" t="s">
        <v>42</v>
      </c>
      <c r="D1224" s="80">
        <v>8888</v>
      </c>
      <c r="E1224" s="81">
        <v>1.39</v>
      </c>
      <c r="F1224" s="82">
        <v>43496</v>
      </c>
      <c r="G1224" s="85">
        <v>1.447</v>
      </c>
      <c r="H1224" s="81">
        <f t="shared" si="890"/>
        <v>12354.32</v>
      </c>
      <c r="I1224" s="81">
        <f t="shared" si="891"/>
        <v>12860.936</v>
      </c>
      <c r="J1224" s="83">
        <f t="shared" si="892"/>
        <v>0</v>
      </c>
      <c r="K1224" s="80">
        <f t="shared" si="893"/>
        <v>0</v>
      </c>
      <c r="L1224" s="84">
        <f t="shared" si="894"/>
        <v>0.04100719424460432</v>
      </c>
      <c r="M1224" s="53">
        <f t="shared" si="895"/>
        <v>506.61600000000004</v>
      </c>
      <c r="V1224" s="1">
        <v>43496</v>
      </c>
      <c r="W1224" s="46">
        <v>506.616</v>
      </c>
      <c r="X1224" s="46">
        <f t="shared" si="819"/>
        <v>53077.48614900014</v>
      </c>
    </row>
    <row r="1225" spans="1:24" ht="12.75">
      <c r="A1225" s="1">
        <v>43497</v>
      </c>
      <c r="B1225" s="69" t="s">
        <v>62</v>
      </c>
      <c r="C1225" s="79" t="s">
        <v>42</v>
      </c>
      <c r="D1225" s="80">
        <v>28999</v>
      </c>
      <c r="E1225" s="85">
        <v>0.4874</v>
      </c>
      <c r="F1225" s="82">
        <v>43497</v>
      </c>
      <c r="G1225" s="85">
        <v>0.4839</v>
      </c>
      <c r="H1225" s="81">
        <f t="shared" si="890"/>
        <v>14134.1126</v>
      </c>
      <c r="I1225" s="81">
        <f t="shared" si="891"/>
        <v>14032.6161</v>
      </c>
      <c r="J1225" s="83">
        <f t="shared" si="892"/>
        <v>0</v>
      </c>
      <c r="K1225" s="80">
        <f t="shared" si="893"/>
        <v>0</v>
      </c>
      <c r="L1225" s="84">
        <f t="shared" si="894"/>
        <v>-0.0071809601969635576</v>
      </c>
      <c r="M1225" s="53">
        <f t="shared" si="895"/>
        <v>-101.4965000000011</v>
      </c>
      <c r="V1225" s="1">
        <v>43497</v>
      </c>
      <c r="W1225" s="46">
        <v>-101.4965000000011</v>
      </c>
      <c r="X1225" s="46">
        <f t="shared" si="819"/>
        <v>52975.98964900014</v>
      </c>
    </row>
    <row r="1226" spans="1:24" ht="12.75">
      <c r="A1226" s="1">
        <v>43500</v>
      </c>
      <c r="B1226" s="69" t="s">
        <v>103</v>
      </c>
      <c r="C1226" s="79" t="s">
        <v>42</v>
      </c>
      <c r="D1226" s="80">
        <v>744</v>
      </c>
      <c r="E1226" s="81">
        <v>33.6</v>
      </c>
      <c r="F1226" s="82">
        <v>43500</v>
      </c>
      <c r="G1226" s="85">
        <v>33.6818</v>
      </c>
      <c r="H1226" s="81">
        <f t="shared" si="890"/>
        <v>24998.4</v>
      </c>
      <c r="I1226" s="81">
        <f aca="true" t="shared" si="896" ref="I1226:I1244">IF(F1226&gt;0,G1226*D1226,0)</f>
        <v>25059.2592</v>
      </c>
      <c r="J1226" s="83">
        <f aca="true" t="shared" si="897" ref="J1226:J1231">IF(F1226&gt;0,F1226-A1226,0)</f>
        <v>0</v>
      </c>
      <c r="K1226" s="80">
        <f aca="true" t="shared" si="898" ref="K1226:K1231">H1225*J1225</f>
        <v>0</v>
      </c>
      <c r="L1226" s="84">
        <f aca="true" t="shared" si="899" ref="L1226:L1244">IF(F1226&gt;0,IF(LEFT(UPPER(C1226))="S",(H1226-I1226)/H1226,(I1226-H1226)/H1226),0)</f>
        <v>0.002434523809523768</v>
      </c>
      <c r="M1226" s="53">
        <f t="shared" si="895"/>
        <v>60.859199999998964</v>
      </c>
      <c r="V1226" s="1">
        <v>43500</v>
      </c>
      <c r="W1226" s="46">
        <v>60.859199999998964</v>
      </c>
      <c r="X1226" s="46">
        <f t="shared" si="819"/>
        <v>53036.84884900014</v>
      </c>
    </row>
    <row r="1227" spans="1:24" ht="12.75">
      <c r="A1227" s="1">
        <v>43501</v>
      </c>
      <c r="B1227" s="69" t="s">
        <v>168</v>
      </c>
      <c r="C1227" s="79" t="s">
        <v>42</v>
      </c>
      <c r="D1227" s="80">
        <v>5555</v>
      </c>
      <c r="E1227" s="85">
        <v>2.005</v>
      </c>
      <c r="F1227" s="82">
        <v>43501</v>
      </c>
      <c r="G1227" s="85">
        <v>1.9928</v>
      </c>
      <c r="H1227" s="81">
        <f t="shared" si="890"/>
        <v>11137.775</v>
      </c>
      <c r="I1227" s="81">
        <f t="shared" si="896"/>
        <v>11070.003999999999</v>
      </c>
      <c r="J1227" s="83">
        <f t="shared" si="897"/>
        <v>0</v>
      </c>
      <c r="K1227" s="80">
        <f t="shared" si="898"/>
        <v>0</v>
      </c>
      <c r="L1227" s="84">
        <f t="shared" si="899"/>
        <v>-0.006084788029925244</v>
      </c>
      <c r="M1227" s="53">
        <f t="shared" si="895"/>
        <v>-67.77100000000064</v>
      </c>
      <c r="V1227" s="1">
        <v>43501</v>
      </c>
      <c r="W1227" s="46">
        <v>-67.77100000000064</v>
      </c>
      <c r="X1227" s="46">
        <f t="shared" si="819"/>
        <v>52969.07784900014</v>
      </c>
    </row>
    <row r="1228" spans="1:24" ht="12.75">
      <c r="A1228" s="1">
        <v>43502</v>
      </c>
      <c r="B1228" s="69" t="s">
        <v>168</v>
      </c>
      <c r="C1228" s="79" t="s">
        <v>42</v>
      </c>
      <c r="D1228" s="80">
        <v>18888</v>
      </c>
      <c r="E1228" s="85">
        <v>1.9828</v>
      </c>
      <c r="F1228" s="82">
        <v>43502</v>
      </c>
      <c r="G1228" s="85">
        <v>2.0405</v>
      </c>
      <c r="H1228" s="81">
        <f t="shared" si="890"/>
        <v>37451.1264</v>
      </c>
      <c r="I1228" s="81">
        <f t="shared" si="896"/>
        <v>38540.96400000001</v>
      </c>
      <c r="J1228" s="83">
        <f t="shared" si="897"/>
        <v>0</v>
      </c>
      <c r="K1228" s="80">
        <f t="shared" si="898"/>
        <v>0</v>
      </c>
      <c r="L1228" s="84">
        <f t="shared" si="899"/>
        <v>0.029100262255396574</v>
      </c>
      <c r="M1228" s="53">
        <f t="shared" si="895"/>
        <v>1089.8376000000062</v>
      </c>
      <c r="V1228" s="1">
        <v>43502</v>
      </c>
      <c r="W1228" s="46">
        <v>1089.8376000000062</v>
      </c>
      <c r="X1228" s="46">
        <f aca="true" t="shared" si="900" ref="X1228:X1312">(X1227+W1228)</f>
        <v>54058.915449000146</v>
      </c>
    </row>
    <row r="1229" spans="1:24" ht="12.75">
      <c r="A1229" s="1">
        <v>43503</v>
      </c>
      <c r="B1229" s="69" t="s">
        <v>178</v>
      </c>
      <c r="C1229" s="79" t="s">
        <v>46</v>
      </c>
      <c r="D1229" s="80">
        <v>999</v>
      </c>
      <c r="E1229" s="81">
        <v>20.96</v>
      </c>
      <c r="F1229" s="82">
        <v>43503</v>
      </c>
      <c r="G1229" s="85">
        <v>20.96</v>
      </c>
      <c r="H1229" s="81">
        <f t="shared" si="890"/>
        <v>20939.04</v>
      </c>
      <c r="I1229" s="81">
        <f t="shared" si="896"/>
        <v>20939.04</v>
      </c>
      <c r="J1229" s="83">
        <f t="shared" si="897"/>
        <v>0</v>
      </c>
      <c r="K1229" s="80">
        <f t="shared" si="898"/>
        <v>0</v>
      </c>
      <c r="L1229" s="84">
        <f t="shared" si="899"/>
        <v>0</v>
      </c>
      <c r="M1229" s="53">
        <f t="shared" si="895"/>
        <v>0</v>
      </c>
      <c r="V1229" s="1">
        <v>43503</v>
      </c>
      <c r="W1229" s="46">
        <v>0</v>
      </c>
      <c r="X1229" s="46">
        <f t="shared" si="900"/>
        <v>54058.915449000146</v>
      </c>
    </row>
    <row r="1230" spans="1:24" ht="12.75">
      <c r="A1230" s="1">
        <v>43504</v>
      </c>
      <c r="B1230" s="69" t="s">
        <v>94</v>
      </c>
      <c r="C1230" s="79" t="s">
        <v>42</v>
      </c>
      <c r="D1230" s="80">
        <v>1499</v>
      </c>
      <c r="E1230" s="85">
        <v>13.394</v>
      </c>
      <c r="F1230" s="82">
        <v>43504</v>
      </c>
      <c r="G1230" s="85">
        <v>13.2</v>
      </c>
      <c r="H1230" s="81">
        <f t="shared" si="890"/>
        <v>20077.606</v>
      </c>
      <c r="I1230" s="81">
        <f t="shared" si="896"/>
        <v>19786.8</v>
      </c>
      <c r="J1230" s="83">
        <f t="shared" si="897"/>
        <v>0</v>
      </c>
      <c r="K1230" s="80">
        <f t="shared" si="898"/>
        <v>0</v>
      </c>
      <c r="L1230" s="84">
        <f t="shared" si="899"/>
        <v>-0.014484097357025558</v>
      </c>
      <c r="M1230" s="53">
        <f t="shared" si="895"/>
        <v>-290.8060000000005</v>
      </c>
      <c r="V1230" s="1">
        <v>43504</v>
      </c>
      <c r="W1230" s="46">
        <v>-290.8060000000005</v>
      </c>
      <c r="X1230" s="46">
        <f t="shared" si="900"/>
        <v>53768.10944900014</v>
      </c>
    </row>
    <row r="1231" spans="1:24" ht="12.75">
      <c r="A1231" s="1">
        <v>43507</v>
      </c>
      <c r="B1231" s="69" t="s">
        <v>94</v>
      </c>
      <c r="C1231" s="79" t="s">
        <v>42</v>
      </c>
      <c r="D1231" s="80">
        <v>1499</v>
      </c>
      <c r="E1231" s="85">
        <v>13.2164</v>
      </c>
      <c r="F1231" s="82">
        <v>43507</v>
      </c>
      <c r="G1231" s="85">
        <v>13.122</v>
      </c>
      <c r="H1231" s="81">
        <f t="shared" si="890"/>
        <v>19811.3836</v>
      </c>
      <c r="I1231" s="81">
        <f t="shared" si="896"/>
        <v>19669.878</v>
      </c>
      <c r="J1231" s="83">
        <f t="shared" si="897"/>
        <v>0</v>
      </c>
      <c r="K1231" s="80">
        <f t="shared" si="898"/>
        <v>0</v>
      </c>
      <c r="L1231" s="84">
        <f t="shared" si="899"/>
        <v>-0.0071426409612300075</v>
      </c>
      <c r="M1231" s="53">
        <f t="shared" si="895"/>
        <v>-141.5056000000004</v>
      </c>
      <c r="V1231" s="1">
        <v>43507</v>
      </c>
      <c r="W1231" s="46">
        <v>-141.5056000000004</v>
      </c>
      <c r="X1231" s="46">
        <f t="shared" si="900"/>
        <v>53626.60384900014</v>
      </c>
    </row>
    <row r="1232" spans="1:24" ht="12.75">
      <c r="A1232" s="1">
        <v>43508</v>
      </c>
      <c r="B1232" s="69" t="s">
        <v>150</v>
      </c>
      <c r="C1232" s="79" t="s">
        <v>42</v>
      </c>
      <c r="D1232" s="80">
        <v>1699</v>
      </c>
      <c r="E1232" s="85">
        <v>9.755</v>
      </c>
      <c r="F1232" s="82">
        <v>43508</v>
      </c>
      <c r="G1232" s="85">
        <v>9.785</v>
      </c>
      <c r="H1232" s="81">
        <f t="shared" si="890"/>
        <v>16573.745000000003</v>
      </c>
      <c r="I1232" s="81">
        <f t="shared" si="896"/>
        <v>16624.715</v>
      </c>
      <c r="J1232" s="83">
        <f aca="true" t="shared" si="901" ref="J1232:J1237">IF(F1232&gt;0,F1232-A1232,0)</f>
        <v>0</v>
      </c>
      <c r="K1232" s="80">
        <f aca="true" t="shared" si="902" ref="K1232:K1237">H1231*J1231</f>
        <v>0</v>
      </c>
      <c r="L1232" s="84">
        <f t="shared" si="899"/>
        <v>0.0030753459764221976</v>
      </c>
      <c r="M1232" s="53">
        <f t="shared" si="895"/>
        <v>50.969999999997526</v>
      </c>
      <c r="V1232" s="1">
        <v>43508</v>
      </c>
      <c r="W1232" s="46">
        <v>50.969999999997526</v>
      </c>
      <c r="X1232" s="46">
        <f t="shared" si="900"/>
        <v>53677.57384900014</v>
      </c>
    </row>
    <row r="1233" spans="1:24" ht="12.75">
      <c r="A1233" s="1">
        <v>43509</v>
      </c>
      <c r="B1233" s="69" t="s">
        <v>94</v>
      </c>
      <c r="C1233" s="79" t="s">
        <v>42</v>
      </c>
      <c r="D1233" s="80">
        <v>2111</v>
      </c>
      <c r="E1233" s="81">
        <v>13.09</v>
      </c>
      <c r="F1233" s="82">
        <v>43509</v>
      </c>
      <c r="G1233" s="86">
        <v>13.102</v>
      </c>
      <c r="H1233" s="81">
        <f t="shared" si="890"/>
        <v>27632.989999999998</v>
      </c>
      <c r="I1233" s="81">
        <f t="shared" si="896"/>
        <v>27658.322</v>
      </c>
      <c r="J1233" s="83">
        <f t="shared" si="901"/>
        <v>0</v>
      </c>
      <c r="K1233" s="80">
        <f t="shared" si="902"/>
        <v>0</v>
      </c>
      <c r="L1233" s="84">
        <f t="shared" si="899"/>
        <v>0.0009167303284951123</v>
      </c>
      <c r="M1233" s="53">
        <f t="shared" si="895"/>
        <v>25.332000000002154</v>
      </c>
      <c r="V1233" s="1">
        <v>43509</v>
      </c>
      <c r="W1233" s="46">
        <v>25.332000000002154</v>
      </c>
      <c r="X1233" s="46">
        <f t="shared" si="900"/>
        <v>53702.90584900014</v>
      </c>
    </row>
    <row r="1234" spans="1:24" ht="12.75">
      <c r="A1234" s="1">
        <v>43510</v>
      </c>
      <c r="B1234" s="69" t="s">
        <v>62</v>
      </c>
      <c r="C1234" s="79" t="s">
        <v>42</v>
      </c>
      <c r="D1234" s="80">
        <v>65555</v>
      </c>
      <c r="E1234" s="85">
        <v>0.493</v>
      </c>
      <c r="F1234" s="82">
        <v>43510</v>
      </c>
      <c r="G1234" s="85">
        <v>0.4882</v>
      </c>
      <c r="H1234" s="81">
        <f t="shared" si="890"/>
        <v>32318.614999999998</v>
      </c>
      <c r="I1234" s="81">
        <f t="shared" si="896"/>
        <v>32003.951</v>
      </c>
      <c r="J1234" s="83">
        <f t="shared" si="901"/>
        <v>0</v>
      </c>
      <c r="K1234" s="80">
        <f t="shared" si="902"/>
        <v>0</v>
      </c>
      <c r="L1234" s="84">
        <f t="shared" si="899"/>
        <v>-0.009736308316429928</v>
      </c>
      <c r="M1234" s="53">
        <f t="shared" si="895"/>
        <v>-314.66399999999703</v>
      </c>
      <c r="V1234" s="1">
        <v>43510</v>
      </c>
      <c r="W1234" s="46">
        <v>-314.66399999999703</v>
      </c>
      <c r="X1234" s="46">
        <f t="shared" si="900"/>
        <v>53388.241849000144</v>
      </c>
    </row>
    <row r="1235" spans="1:24" ht="12.75">
      <c r="A1235" s="1">
        <v>43511</v>
      </c>
      <c r="B1235" s="69" t="s">
        <v>62</v>
      </c>
      <c r="C1235" s="79" t="s">
        <v>46</v>
      </c>
      <c r="D1235" s="80">
        <v>54444</v>
      </c>
      <c r="E1235" s="85">
        <v>0.5154</v>
      </c>
      <c r="F1235" s="82">
        <v>43511</v>
      </c>
      <c r="G1235" s="85">
        <v>0.5153</v>
      </c>
      <c r="H1235" s="81">
        <f t="shared" si="890"/>
        <v>28060.437599999997</v>
      </c>
      <c r="I1235" s="81">
        <f t="shared" si="896"/>
        <v>28054.993199999997</v>
      </c>
      <c r="J1235" s="83">
        <f t="shared" si="901"/>
        <v>0</v>
      </c>
      <c r="K1235" s="80">
        <f t="shared" si="902"/>
        <v>0</v>
      </c>
      <c r="L1235" s="84">
        <f t="shared" si="899"/>
        <v>0.00019402405898332514</v>
      </c>
      <c r="M1235" s="53">
        <f t="shared" si="895"/>
        <v>5.444400000000314</v>
      </c>
      <c r="V1235" s="1">
        <v>43511</v>
      </c>
      <c r="W1235" s="46">
        <v>5.444400000000314</v>
      </c>
      <c r="X1235" s="46">
        <f t="shared" si="900"/>
        <v>53393.686249000144</v>
      </c>
    </row>
    <row r="1236" spans="1:24" ht="12.75">
      <c r="A1236" s="1">
        <v>43514</v>
      </c>
      <c r="B1236" s="69" t="s">
        <v>62</v>
      </c>
      <c r="C1236" s="79" t="s">
        <v>42</v>
      </c>
      <c r="D1236" s="80">
        <v>39999</v>
      </c>
      <c r="E1236" s="85">
        <v>0.5254</v>
      </c>
      <c r="F1236" s="82">
        <v>43514</v>
      </c>
      <c r="G1236" s="85">
        <v>0.53</v>
      </c>
      <c r="H1236" s="81">
        <f t="shared" si="890"/>
        <v>21015.474599999998</v>
      </c>
      <c r="I1236" s="81">
        <f t="shared" si="896"/>
        <v>21199.47</v>
      </c>
      <c r="J1236" s="83">
        <f t="shared" si="901"/>
        <v>0</v>
      </c>
      <c r="K1236" s="80">
        <f t="shared" si="902"/>
        <v>0</v>
      </c>
      <c r="L1236" s="84">
        <f t="shared" si="899"/>
        <v>0.008755234107346948</v>
      </c>
      <c r="M1236" s="53">
        <f t="shared" si="895"/>
        <v>183.99540000000343</v>
      </c>
      <c r="V1236" s="1">
        <v>43514</v>
      </c>
      <c r="W1236" s="46">
        <v>183.99540000000343</v>
      </c>
      <c r="X1236" s="46">
        <f t="shared" si="900"/>
        <v>53577.68164900015</v>
      </c>
    </row>
    <row r="1237" spans="1:24" ht="12.75">
      <c r="A1237" s="1">
        <v>43515</v>
      </c>
      <c r="B1237" s="69" t="s">
        <v>94</v>
      </c>
      <c r="C1237" s="79" t="s">
        <v>42</v>
      </c>
      <c r="D1237" s="80">
        <v>1555</v>
      </c>
      <c r="E1237" s="85">
        <v>12.95</v>
      </c>
      <c r="F1237" s="82">
        <v>43515</v>
      </c>
      <c r="G1237" s="85">
        <v>13.01</v>
      </c>
      <c r="H1237" s="81">
        <f t="shared" si="890"/>
        <v>20137.25</v>
      </c>
      <c r="I1237" s="81">
        <f t="shared" si="896"/>
        <v>20230.55</v>
      </c>
      <c r="J1237" s="83">
        <f t="shared" si="901"/>
        <v>0</v>
      </c>
      <c r="K1237" s="80">
        <f t="shared" si="902"/>
        <v>0</v>
      </c>
      <c r="L1237" s="84">
        <f t="shared" si="899"/>
        <v>0.004633204633204597</v>
      </c>
      <c r="M1237" s="53">
        <f t="shared" si="895"/>
        <v>93.29999999999927</v>
      </c>
      <c r="V1237" s="1">
        <v>43515</v>
      </c>
      <c r="W1237" s="46">
        <v>93.29999999999927</v>
      </c>
      <c r="X1237" s="46">
        <f t="shared" si="900"/>
        <v>53670.981649000154</v>
      </c>
    </row>
    <row r="1238" spans="1:24" ht="12.75">
      <c r="A1238" s="1">
        <v>43516</v>
      </c>
      <c r="B1238" s="69" t="s">
        <v>158</v>
      </c>
      <c r="C1238" s="79" t="s">
        <v>46</v>
      </c>
      <c r="D1238" s="80">
        <v>2999</v>
      </c>
      <c r="E1238" s="85">
        <v>8.2161</v>
      </c>
      <c r="F1238" s="82">
        <v>43516</v>
      </c>
      <c r="G1238" s="85">
        <v>8.28</v>
      </c>
      <c r="H1238" s="81">
        <f t="shared" si="890"/>
        <v>24640.0839</v>
      </c>
      <c r="I1238" s="81">
        <f t="shared" si="896"/>
        <v>24831.719999999998</v>
      </c>
      <c r="J1238" s="83">
        <f aca="true" t="shared" si="903" ref="J1238:J1243">IF(F1238&gt;0,F1238-A1238,0)</f>
        <v>0</v>
      </c>
      <c r="K1238" s="80">
        <f aca="true" t="shared" si="904" ref="K1238:K1243">H1237*J1237</f>
        <v>0</v>
      </c>
      <c r="L1238" s="84">
        <f t="shared" si="899"/>
        <v>-0.007777412641033907</v>
      </c>
      <c r="M1238" s="53">
        <f t="shared" si="895"/>
        <v>-191.63609999999608</v>
      </c>
      <c r="V1238" s="1">
        <v>43516</v>
      </c>
      <c r="W1238" s="46">
        <v>-191.63609999999608</v>
      </c>
      <c r="X1238" s="46">
        <f t="shared" si="900"/>
        <v>53479.34554900016</v>
      </c>
    </row>
    <row r="1239" spans="1:24" ht="12.75">
      <c r="A1239" s="1">
        <v>43517</v>
      </c>
      <c r="B1239" s="69" t="s">
        <v>49</v>
      </c>
      <c r="C1239" s="79" t="s">
        <v>119</v>
      </c>
      <c r="D1239" s="80">
        <v>1222</v>
      </c>
      <c r="E1239" s="85">
        <v>11.795</v>
      </c>
      <c r="F1239" s="82">
        <v>43517</v>
      </c>
      <c r="G1239" s="85">
        <v>12.2</v>
      </c>
      <c r="H1239" s="81">
        <f t="shared" si="890"/>
        <v>14413.49</v>
      </c>
      <c r="I1239" s="81">
        <f t="shared" si="896"/>
        <v>14908.4</v>
      </c>
      <c r="J1239" s="83">
        <f t="shared" si="903"/>
        <v>0</v>
      </c>
      <c r="K1239" s="80">
        <f t="shared" si="904"/>
        <v>0</v>
      </c>
      <c r="L1239" s="84">
        <f t="shared" si="899"/>
        <v>0.03433658329800762</v>
      </c>
      <c r="M1239" s="53">
        <f t="shared" si="895"/>
        <v>494.90999999999985</v>
      </c>
      <c r="V1239" s="1">
        <v>43517</v>
      </c>
      <c r="W1239" s="46">
        <v>494.90999999999985</v>
      </c>
      <c r="X1239" s="46">
        <f t="shared" si="900"/>
        <v>53974.255549000154</v>
      </c>
    </row>
    <row r="1240" spans="1:24" ht="12.75">
      <c r="A1240" s="1">
        <v>43518</v>
      </c>
      <c r="B1240" s="69" t="s">
        <v>179</v>
      </c>
      <c r="C1240" s="79" t="s">
        <v>42</v>
      </c>
      <c r="D1240" s="80">
        <v>1333</v>
      </c>
      <c r="E1240" s="81">
        <v>17.31</v>
      </c>
      <c r="F1240" s="82">
        <v>43518</v>
      </c>
      <c r="G1240" s="85">
        <v>17.595</v>
      </c>
      <c r="H1240" s="81">
        <f t="shared" si="890"/>
        <v>23074.23</v>
      </c>
      <c r="I1240" s="81">
        <f t="shared" si="896"/>
        <v>23454.135</v>
      </c>
      <c r="J1240" s="83">
        <f t="shared" si="903"/>
        <v>0</v>
      </c>
      <c r="K1240" s="80">
        <f t="shared" si="904"/>
        <v>0</v>
      </c>
      <c r="L1240" s="84">
        <f t="shared" si="899"/>
        <v>0.016464471403812776</v>
      </c>
      <c r="M1240" s="53">
        <f t="shared" si="895"/>
        <v>379.9049999999989</v>
      </c>
      <c r="V1240" s="1">
        <v>43518</v>
      </c>
      <c r="W1240" s="46">
        <v>379.90499999999884</v>
      </c>
      <c r="X1240" s="46">
        <f t="shared" si="900"/>
        <v>54354.16054900015</v>
      </c>
    </row>
    <row r="1241" spans="1:24" ht="12.75">
      <c r="A1241" s="1">
        <v>43521</v>
      </c>
      <c r="B1241" s="69" t="s">
        <v>180</v>
      </c>
      <c r="C1241" s="79" t="s">
        <v>46</v>
      </c>
      <c r="D1241" s="80">
        <v>34444</v>
      </c>
      <c r="E1241" s="85">
        <v>0.541</v>
      </c>
      <c r="F1241" s="82">
        <v>43521</v>
      </c>
      <c r="G1241" s="85">
        <v>0.536</v>
      </c>
      <c r="H1241" s="81">
        <f t="shared" si="890"/>
        <v>18634.204</v>
      </c>
      <c r="I1241" s="81">
        <f t="shared" si="896"/>
        <v>18461.984</v>
      </c>
      <c r="J1241" s="83">
        <f t="shared" si="903"/>
        <v>0</v>
      </c>
      <c r="K1241" s="80">
        <f t="shared" si="904"/>
        <v>0</v>
      </c>
      <c r="L1241" s="84">
        <f t="shared" si="899"/>
        <v>0.00924214417744923</v>
      </c>
      <c r="M1241" s="53">
        <f t="shared" si="895"/>
        <v>172.22000000000116</v>
      </c>
      <c r="V1241" s="1">
        <v>43521</v>
      </c>
      <c r="W1241" s="46">
        <v>172.22000000000116</v>
      </c>
      <c r="X1241" s="46">
        <f t="shared" si="900"/>
        <v>54526.380549000154</v>
      </c>
    </row>
    <row r="1242" spans="1:24" ht="12.75">
      <c r="A1242" s="1">
        <v>43522</v>
      </c>
      <c r="B1242" s="69" t="s">
        <v>55</v>
      </c>
      <c r="C1242" s="79" t="s">
        <v>42</v>
      </c>
      <c r="D1242" s="80">
        <v>18888</v>
      </c>
      <c r="E1242" s="86">
        <v>2.084</v>
      </c>
      <c r="F1242" s="82">
        <v>43522</v>
      </c>
      <c r="G1242" s="85">
        <v>2.0765</v>
      </c>
      <c r="H1242" s="81">
        <f t="shared" si="890"/>
        <v>39362.592000000004</v>
      </c>
      <c r="I1242" s="81">
        <f t="shared" si="896"/>
        <v>39220.93199999999</v>
      </c>
      <c r="J1242" s="83">
        <f t="shared" si="903"/>
        <v>0</v>
      </c>
      <c r="K1242" s="80">
        <f t="shared" si="904"/>
        <v>0</v>
      </c>
      <c r="L1242" s="84">
        <f t="shared" si="899"/>
        <v>-0.0035988483685223463</v>
      </c>
      <c r="M1242" s="53">
        <f t="shared" si="895"/>
        <v>-141.66000000001077</v>
      </c>
      <c r="V1242" s="1">
        <v>43522</v>
      </c>
      <c r="W1242" s="46">
        <v>-141.66000000001077</v>
      </c>
      <c r="X1242" s="46">
        <f t="shared" si="900"/>
        <v>54384.72054900014</v>
      </c>
    </row>
    <row r="1243" spans="1:24" ht="12.75">
      <c r="A1243" s="1">
        <v>43523</v>
      </c>
      <c r="B1243" s="69" t="s">
        <v>62</v>
      </c>
      <c r="C1243" s="79" t="s">
        <v>42</v>
      </c>
      <c r="D1243" s="80">
        <v>51111</v>
      </c>
      <c r="E1243" s="85">
        <v>0.5308</v>
      </c>
      <c r="F1243" s="82">
        <v>43523</v>
      </c>
      <c r="G1243" s="85">
        <v>0.5302</v>
      </c>
      <c r="H1243" s="81">
        <f t="shared" si="890"/>
        <v>27129.718800000002</v>
      </c>
      <c r="I1243" s="81">
        <f t="shared" si="896"/>
        <v>27099.052200000002</v>
      </c>
      <c r="J1243" s="83">
        <f t="shared" si="903"/>
        <v>0</v>
      </c>
      <c r="K1243" s="80">
        <f t="shared" si="904"/>
        <v>0</v>
      </c>
      <c r="L1243" s="84">
        <f t="shared" si="899"/>
        <v>-0.0011303692539563097</v>
      </c>
      <c r="M1243" s="53">
        <f t="shared" si="895"/>
        <v>-30.666600000000475</v>
      </c>
      <c r="V1243" s="1">
        <v>43523</v>
      </c>
      <c r="W1243" s="46">
        <v>-30.66660000000047</v>
      </c>
      <c r="X1243" s="46">
        <f t="shared" si="900"/>
        <v>54354.05394900014</v>
      </c>
    </row>
    <row r="1244" spans="1:24" ht="12.75">
      <c r="A1244" s="1">
        <v>43524</v>
      </c>
      <c r="B1244" s="69" t="s">
        <v>39</v>
      </c>
      <c r="C1244" s="79" t="s">
        <v>46</v>
      </c>
      <c r="D1244" s="80">
        <v>3333</v>
      </c>
      <c r="E1244" s="81">
        <v>4.57</v>
      </c>
      <c r="F1244" s="82">
        <v>43524</v>
      </c>
      <c r="G1244" s="85">
        <v>4.565</v>
      </c>
      <c r="H1244" s="81">
        <f t="shared" si="890"/>
        <v>15231.810000000001</v>
      </c>
      <c r="I1244" s="81">
        <f t="shared" si="896"/>
        <v>15215.145</v>
      </c>
      <c r="J1244" s="83">
        <f aca="true" t="shared" si="905" ref="J1244:J1249">IF(F1244&gt;0,F1244-A1244,0)</f>
        <v>0</v>
      </c>
      <c r="K1244" s="80">
        <f aca="true" t="shared" si="906" ref="K1244:K1249">H1243*J1243</f>
        <v>0</v>
      </c>
      <c r="L1244" s="84">
        <f t="shared" si="899"/>
        <v>0.0010940919037199697</v>
      </c>
      <c r="M1244" s="53">
        <f t="shared" si="895"/>
        <v>16.665000000000873</v>
      </c>
      <c r="V1244" s="1">
        <v>43524</v>
      </c>
      <c r="W1244" s="46">
        <v>16.665000000000873</v>
      </c>
      <c r="X1244" s="46">
        <f t="shared" si="900"/>
        <v>54370.71894900014</v>
      </c>
    </row>
    <row r="1245" spans="1:24" ht="12.75">
      <c r="A1245" s="1">
        <v>43525</v>
      </c>
      <c r="B1245" s="69" t="s">
        <v>103</v>
      </c>
      <c r="C1245" s="79" t="s">
        <v>46</v>
      </c>
      <c r="D1245" s="80">
        <v>399</v>
      </c>
      <c r="E1245" s="81">
        <v>37.05</v>
      </c>
      <c r="F1245" s="82">
        <v>43525</v>
      </c>
      <c r="G1245" s="81">
        <v>37.45</v>
      </c>
      <c r="H1245" s="81">
        <f aca="true" t="shared" si="907" ref="H1245:H1251">E1245*D1245</f>
        <v>14782.949999999999</v>
      </c>
      <c r="I1245" s="81">
        <f aca="true" t="shared" si="908" ref="I1245:I1251">IF(F1245&gt;0,G1245*D1245,0)</f>
        <v>14942.550000000001</v>
      </c>
      <c r="J1245" s="83">
        <f t="shared" si="905"/>
        <v>0</v>
      </c>
      <c r="K1245" s="80">
        <f t="shared" si="906"/>
        <v>0</v>
      </c>
      <c r="L1245" s="84">
        <f aca="true" t="shared" si="909" ref="L1245:L1251">IF(F1245&gt;0,IF(LEFT(UPPER(C1245))="S",(H1245-I1245)/H1245,(I1245-H1245)/H1245),0)</f>
        <v>-0.01079622132253726</v>
      </c>
      <c r="M1245" s="53">
        <f aca="true" t="shared" si="910" ref="M1245:M1251">(H1245*L1245)</f>
        <v>-159.60000000000218</v>
      </c>
      <c r="V1245" s="1">
        <v>43525</v>
      </c>
      <c r="W1245" s="46">
        <v>-159.60000000000218</v>
      </c>
      <c r="X1245" s="46">
        <f t="shared" si="900"/>
        <v>54211.11894900014</v>
      </c>
    </row>
    <row r="1246" spans="1:24" ht="12.75">
      <c r="A1246" s="1">
        <v>43528</v>
      </c>
      <c r="B1246" s="69" t="s">
        <v>150</v>
      </c>
      <c r="C1246" s="79" t="s">
        <v>42</v>
      </c>
      <c r="D1246" s="80">
        <v>1333</v>
      </c>
      <c r="E1246" s="81">
        <v>10.98</v>
      </c>
      <c r="F1246" s="82">
        <v>43528</v>
      </c>
      <c r="G1246" s="85">
        <v>10.98</v>
      </c>
      <c r="H1246" s="81">
        <f t="shared" si="907"/>
        <v>14636.34</v>
      </c>
      <c r="I1246" s="81">
        <f t="shared" si="908"/>
        <v>14636.34</v>
      </c>
      <c r="J1246" s="83">
        <f t="shared" si="905"/>
        <v>0</v>
      </c>
      <c r="K1246" s="80">
        <f t="shared" si="906"/>
        <v>0</v>
      </c>
      <c r="L1246" s="84">
        <f t="shared" si="909"/>
        <v>0</v>
      </c>
      <c r="M1246" s="53">
        <f t="shared" si="910"/>
        <v>0</v>
      </c>
      <c r="V1246" s="1">
        <v>43528</v>
      </c>
      <c r="W1246" s="46">
        <v>0</v>
      </c>
      <c r="X1246" s="46">
        <f t="shared" si="900"/>
        <v>54211.11894900014</v>
      </c>
    </row>
    <row r="1247" spans="1:24" ht="12.75">
      <c r="A1247" s="1">
        <v>43529</v>
      </c>
      <c r="B1247" s="69" t="s">
        <v>62</v>
      </c>
      <c r="C1247" s="79" t="s">
        <v>42</v>
      </c>
      <c r="D1247" s="80">
        <v>31111</v>
      </c>
      <c r="E1247" s="85">
        <v>0.5446</v>
      </c>
      <c r="F1247" s="82">
        <v>43529</v>
      </c>
      <c r="G1247" s="85">
        <v>0.55</v>
      </c>
      <c r="H1247" s="81">
        <f t="shared" si="907"/>
        <v>16943.0506</v>
      </c>
      <c r="I1247" s="81">
        <f t="shared" si="908"/>
        <v>17111.050000000003</v>
      </c>
      <c r="J1247" s="83">
        <f t="shared" si="905"/>
        <v>0</v>
      </c>
      <c r="K1247" s="80">
        <f t="shared" si="906"/>
        <v>0</v>
      </c>
      <c r="L1247" s="84">
        <f t="shared" si="909"/>
        <v>0.009915534337128419</v>
      </c>
      <c r="M1247" s="53">
        <f t="shared" si="910"/>
        <v>167.99940000000424</v>
      </c>
      <c r="V1247" s="1">
        <v>43529</v>
      </c>
      <c r="W1247" s="46">
        <v>167.99940000000424</v>
      </c>
      <c r="X1247" s="46">
        <f t="shared" si="900"/>
        <v>54379.11834900014</v>
      </c>
    </row>
    <row r="1248" spans="1:24" ht="12.75">
      <c r="A1248" s="1">
        <v>43530</v>
      </c>
      <c r="B1248" s="69" t="s">
        <v>48</v>
      </c>
      <c r="C1248" s="79" t="s">
        <v>42</v>
      </c>
      <c r="D1248" s="80">
        <v>1777</v>
      </c>
      <c r="E1248" s="85">
        <v>13.035313</v>
      </c>
      <c r="F1248" s="82">
        <v>43530</v>
      </c>
      <c r="G1248" s="85">
        <v>13.566</v>
      </c>
      <c r="H1248" s="81">
        <f t="shared" si="907"/>
        <v>23163.751201</v>
      </c>
      <c r="I1248" s="81">
        <f t="shared" si="908"/>
        <v>24106.782000000003</v>
      </c>
      <c r="J1248" s="83">
        <f t="shared" si="905"/>
        <v>0</v>
      </c>
      <c r="K1248" s="80">
        <f t="shared" si="906"/>
        <v>0</v>
      </c>
      <c r="L1248" s="84">
        <f t="shared" si="909"/>
        <v>0.04071148886106549</v>
      </c>
      <c r="M1248" s="53">
        <f t="shared" si="910"/>
        <v>943.0307990000038</v>
      </c>
      <c r="V1248" s="1">
        <v>43530</v>
      </c>
      <c r="W1248" s="46">
        <v>943.0307990000038</v>
      </c>
      <c r="X1248" s="46">
        <f t="shared" si="900"/>
        <v>55322.14914800014</v>
      </c>
    </row>
    <row r="1249" spans="1:24" ht="12.75">
      <c r="A1249" s="1">
        <v>43531</v>
      </c>
      <c r="B1249" s="69" t="s">
        <v>54</v>
      </c>
      <c r="C1249" s="79" t="s">
        <v>42</v>
      </c>
      <c r="D1249" s="80">
        <v>1777</v>
      </c>
      <c r="E1249" s="81">
        <v>21.96</v>
      </c>
      <c r="F1249" s="82">
        <v>43531</v>
      </c>
      <c r="G1249" s="85">
        <v>21.7726</v>
      </c>
      <c r="H1249" s="81">
        <f t="shared" si="907"/>
        <v>39022.92</v>
      </c>
      <c r="I1249" s="81">
        <f t="shared" si="908"/>
        <v>38689.9102</v>
      </c>
      <c r="J1249" s="83">
        <f t="shared" si="905"/>
        <v>0</v>
      </c>
      <c r="K1249" s="80">
        <f t="shared" si="906"/>
        <v>0</v>
      </c>
      <c r="L1249" s="84">
        <f t="shared" si="909"/>
        <v>-0.008533697632058284</v>
      </c>
      <c r="M1249" s="53">
        <f t="shared" si="910"/>
        <v>-333.0097999999998</v>
      </c>
      <c r="V1249" s="1">
        <v>43531</v>
      </c>
      <c r="W1249" s="46">
        <v>-333.0097999999998</v>
      </c>
      <c r="X1249" s="46">
        <f t="shared" si="900"/>
        <v>54989.13934800014</v>
      </c>
    </row>
    <row r="1250" spans="1:24" ht="12.75">
      <c r="A1250" s="1">
        <v>43532</v>
      </c>
      <c r="B1250" s="69" t="s">
        <v>57</v>
      </c>
      <c r="C1250" s="79" t="s">
        <v>42</v>
      </c>
      <c r="D1250" s="80">
        <v>1333</v>
      </c>
      <c r="E1250" s="81">
        <v>13.785</v>
      </c>
      <c r="F1250" s="82">
        <v>43532</v>
      </c>
      <c r="G1250" s="81">
        <v>13.93</v>
      </c>
      <c r="H1250" s="81">
        <f t="shared" si="907"/>
        <v>18375.405</v>
      </c>
      <c r="I1250" s="81">
        <f t="shared" si="908"/>
        <v>18568.69</v>
      </c>
      <c r="J1250" s="83">
        <f aca="true" t="shared" si="911" ref="J1250:J1255">IF(F1250&gt;0,F1250-A1250,0)</f>
        <v>0</v>
      </c>
      <c r="K1250" s="80">
        <f aca="true" t="shared" si="912" ref="K1250:K1255">H1249*J1249</f>
        <v>0</v>
      </c>
      <c r="L1250" s="84">
        <f t="shared" si="909"/>
        <v>0.010518679724338042</v>
      </c>
      <c r="M1250" s="53">
        <f t="shared" si="910"/>
        <v>193.28499999999988</v>
      </c>
      <c r="V1250" s="1">
        <v>43532</v>
      </c>
      <c r="W1250" s="46">
        <v>193.28499999999985</v>
      </c>
      <c r="X1250" s="46">
        <f t="shared" si="900"/>
        <v>55182.424348000146</v>
      </c>
    </row>
    <row r="1251" spans="1:24" ht="12.75">
      <c r="A1251" s="1">
        <v>43535</v>
      </c>
      <c r="B1251" s="69" t="s">
        <v>81</v>
      </c>
      <c r="C1251" s="79" t="s">
        <v>42</v>
      </c>
      <c r="D1251" s="80">
        <v>2888</v>
      </c>
      <c r="E1251" s="86">
        <v>11.342</v>
      </c>
      <c r="F1251" s="82">
        <v>43535</v>
      </c>
      <c r="G1251" s="85">
        <v>11.478</v>
      </c>
      <c r="H1251" s="81">
        <f t="shared" si="907"/>
        <v>32755.696</v>
      </c>
      <c r="I1251" s="81">
        <f t="shared" si="908"/>
        <v>33148.464</v>
      </c>
      <c r="J1251" s="83">
        <f t="shared" si="911"/>
        <v>0</v>
      </c>
      <c r="K1251" s="80">
        <f t="shared" si="912"/>
        <v>0</v>
      </c>
      <c r="L1251" s="84">
        <f t="shared" si="909"/>
        <v>0.011990830541350733</v>
      </c>
      <c r="M1251" s="53">
        <f t="shared" si="910"/>
        <v>392.76800000000003</v>
      </c>
      <c r="V1251" s="1">
        <v>43535</v>
      </c>
      <c r="W1251" s="46">
        <v>392.76800000000003</v>
      </c>
      <c r="X1251" s="46">
        <f t="shared" si="900"/>
        <v>55575.19234800014</v>
      </c>
    </row>
    <row r="1252" spans="1:24" ht="12.75">
      <c r="A1252" s="1">
        <v>43536</v>
      </c>
      <c r="B1252" s="69" t="s">
        <v>149</v>
      </c>
      <c r="C1252" s="79" t="s">
        <v>42</v>
      </c>
      <c r="D1252" s="80">
        <v>3333</v>
      </c>
      <c r="E1252" s="81">
        <v>8.73</v>
      </c>
      <c r="F1252" s="82">
        <v>43536</v>
      </c>
      <c r="G1252" s="85">
        <v>8.624</v>
      </c>
      <c r="H1252" s="81">
        <f aca="true" t="shared" si="913" ref="H1252:H1266">E1252*D1252</f>
        <v>29097.09</v>
      </c>
      <c r="I1252" s="81">
        <f aca="true" t="shared" si="914" ref="I1252:I1266">IF(F1252&gt;0,G1252*D1252,0)</f>
        <v>28743.792</v>
      </c>
      <c r="J1252" s="83">
        <f t="shared" si="911"/>
        <v>0</v>
      </c>
      <c r="K1252" s="80">
        <f t="shared" si="912"/>
        <v>0</v>
      </c>
      <c r="L1252" s="84">
        <f aca="true" t="shared" si="915" ref="L1252:L1262">IF(F1252&gt;0,IF(LEFT(UPPER(C1252))="S",(H1252-I1252)/H1252,(I1252-H1252)/H1252),0)</f>
        <v>-0.012142038946162618</v>
      </c>
      <c r="M1252" s="53">
        <f aca="true" t="shared" si="916" ref="M1252:M1262">(H1252*L1252)</f>
        <v>-353.29799999999886</v>
      </c>
      <c r="V1252" s="1">
        <v>43536</v>
      </c>
      <c r="W1252" s="46">
        <v>-353.29799999999886</v>
      </c>
      <c r="X1252" s="46">
        <f t="shared" si="900"/>
        <v>55221.89434800015</v>
      </c>
    </row>
    <row r="1253" spans="1:24" ht="12.75">
      <c r="A1253" s="1">
        <v>43537</v>
      </c>
      <c r="B1253" s="69" t="s">
        <v>62</v>
      </c>
      <c r="C1253" s="79" t="s">
        <v>42</v>
      </c>
      <c r="D1253" s="80">
        <v>69999</v>
      </c>
      <c r="E1253" s="85">
        <v>0.5202</v>
      </c>
      <c r="F1253" s="82">
        <v>43537</v>
      </c>
      <c r="G1253" s="85">
        <v>0.5234</v>
      </c>
      <c r="H1253" s="81">
        <f t="shared" si="913"/>
        <v>36413.4798</v>
      </c>
      <c r="I1253" s="81">
        <f t="shared" si="914"/>
        <v>36637.4766</v>
      </c>
      <c r="J1253" s="83">
        <f t="shared" si="911"/>
        <v>0</v>
      </c>
      <c r="K1253" s="80">
        <f t="shared" si="912"/>
        <v>0</v>
      </c>
      <c r="L1253" s="84">
        <f t="shared" si="915"/>
        <v>0.006151480199923128</v>
      </c>
      <c r="M1253" s="53">
        <f t="shared" si="916"/>
        <v>223.9968000000008</v>
      </c>
      <c r="V1253" s="1">
        <v>43537</v>
      </c>
      <c r="W1253" s="46">
        <v>223.9968000000008</v>
      </c>
      <c r="X1253" s="46">
        <f t="shared" si="900"/>
        <v>55445.89114800015</v>
      </c>
    </row>
    <row r="1254" spans="1:24" ht="12.75">
      <c r="A1254" s="1">
        <v>43538</v>
      </c>
      <c r="B1254" s="69" t="s">
        <v>164</v>
      </c>
      <c r="C1254" s="79" t="s">
        <v>46</v>
      </c>
      <c r="D1254" s="80">
        <v>7777</v>
      </c>
      <c r="E1254" s="85">
        <v>2.019</v>
      </c>
      <c r="F1254" s="82">
        <v>43538</v>
      </c>
      <c r="G1254" s="85">
        <v>2.0035</v>
      </c>
      <c r="H1254" s="81">
        <f t="shared" si="913"/>
        <v>15701.763</v>
      </c>
      <c r="I1254" s="81">
        <f t="shared" si="914"/>
        <v>15581.2195</v>
      </c>
      <c r="J1254" s="83">
        <f t="shared" si="911"/>
        <v>0</v>
      </c>
      <c r="K1254" s="80">
        <f t="shared" si="912"/>
        <v>0</v>
      </c>
      <c r="L1254" s="84">
        <f t="shared" si="915"/>
        <v>0.007677067855374048</v>
      </c>
      <c r="M1254" s="53">
        <f t="shared" si="916"/>
        <v>120.54350000000159</v>
      </c>
      <c r="V1254" s="1">
        <v>43538</v>
      </c>
      <c r="W1254" s="46">
        <v>120.54350000000159</v>
      </c>
      <c r="X1254" s="46">
        <f t="shared" si="900"/>
        <v>55566.43464800015</v>
      </c>
    </row>
    <row r="1255" spans="1:24" ht="12.75">
      <c r="A1255" s="1">
        <v>43539</v>
      </c>
      <c r="B1255" s="69" t="s">
        <v>167</v>
      </c>
      <c r="C1255" s="79" t="s">
        <v>46</v>
      </c>
      <c r="D1255" s="80">
        <v>1444</v>
      </c>
      <c r="E1255" s="85">
        <v>9.96</v>
      </c>
      <c r="F1255" s="82">
        <v>43539</v>
      </c>
      <c r="G1255" s="85">
        <v>9.948</v>
      </c>
      <c r="H1255" s="81">
        <f t="shared" si="913"/>
        <v>14382.240000000002</v>
      </c>
      <c r="I1255" s="81">
        <f t="shared" si="914"/>
        <v>14364.912</v>
      </c>
      <c r="J1255" s="83">
        <f t="shared" si="911"/>
        <v>0</v>
      </c>
      <c r="K1255" s="80">
        <f t="shared" si="912"/>
        <v>0</v>
      </c>
      <c r="L1255" s="84">
        <f t="shared" si="915"/>
        <v>0.0012048192771085266</v>
      </c>
      <c r="M1255" s="53">
        <f t="shared" si="916"/>
        <v>17.32800000000134</v>
      </c>
      <c r="V1255" s="1">
        <v>43539</v>
      </c>
      <c r="W1255" s="46">
        <v>17.32800000000134</v>
      </c>
      <c r="X1255" s="46">
        <f t="shared" si="900"/>
        <v>55583.76264800015</v>
      </c>
    </row>
    <row r="1256" spans="1:24" ht="12.75">
      <c r="A1256" s="1">
        <v>43542</v>
      </c>
      <c r="B1256" s="69" t="s">
        <v>167</v>
      </c>
      <c r="C1256" s="79" t="s">
        <v>46</v>
      </c>
      <c r="D1256" s="80">
        <v>1555</v>
      </c>
      <c r="E1256" s="85">
        <v>10.295</v>
      </c>
      <c r="F1256" s="82">
        <v>43542</v>
      </c>
      <c r="G1256" s="85">
        <v>10.22</v>
      </c>
      <c r="H1256" s="81">
        <f t="shared" si="913"/>
        <v>16008.725</v>
      </c>
      <c r="I1256" s="81">
        <f t="shared" si="914"/>
        <v>15892.1</v>
      </c>
      <c r="J1256" s="83">
        <f aca="true" t="shared" si="917" ref="J1256:J1263">IF(F1256&gt;0,F1256-A1256,0)</f>
        <v>0</v>
      </c>
      <c r="K1256" s="80">
        <f aca="true" t="shared" si="918" ref="K1256:K1262">H1255*J1255</f>
        <v>0</v>
      </c>
      <c r="L1256" s="84">
        <f t="shared" si="915"/>
        <v>0.007285089849441476</v>
      </c>
      <c r="M1256" s="53">
        <f t="shared" si="916"/>
        <v>116.625</v>
      </c>
      <c r="V1256" s="1">
        <v>43542</v>
      </c>
      <c r="W1256" s="46">
        <v>116.625</v>
      </c>
      <c r="X1256" s="46">
        <f t="shared" si="900"/>
        <v>55700.38764800015</v>
      </c>
    </row>
    <row r="1257" spans="1:24" ht="12.75">
      <c r="A1257" s="1">
        <v>43543</v>
      </c>
      <c r="B1257" s="69" t="s">
        <v>112</v>
      </c>
      <c r="C1257" s="79" t="s">
        <v>42</v>
      </c>
      <c r="D1257" s="80">
        <v>4888</v>
      </c>
      <c r="E1257" s="81">
        <v>8.22</v>
      </c>
      <c r="F1257" s="82">
        <v>43543</v>
      </c>
      <c r="G1257" s="85">
        <v>8.36</v>
      </c>
      <c r="H1257" s="81">
        <f t="shared" si="913"/>
        <v>40179.36</v>
      </c>
      <c r="I1257" s="81">
        <f t="shared" si="914"/>
        <v>40863.68</v>
      </c>
      <c r="J1257" s="83">
        <f t="shared" si="917"/>
        <v>0</v>
      </c>
      <c r="K1257" s="80">
        <f t="shared" si="918"/>
        <v>0</v>
      </c>
      <c r="L1257" s="84">
        <f t="shared" si="915"/>
        <v>0.017031630170316295</v>
      </c>
      <c r="M1257" s="53">
        <f t="shared" si="916"/>
        <v>684.3199999999997</v>
      </c>
      <c r="V1257" s="1">
        <v>43543</v>
      </c>
      <c r="W1257" s="46">
        <v>684.3199999999997</v>
      </c>
      <c r="X1257" s="46">
        <f t="shared" si="900"/>
        <v>56384.70764800015</v>
      </c>
    </row>
    <row r="1258" spans="1:24" ht="12.75">
      <c r="A1258" s="1">
        <v>43544</v>
      </c>
      <c r="B1258" s="69" t="s">
        <v>167</v>
      </c>
      <c r="C1258" s="79" t="s">
        <v>46</v>
      </c>
      <c r="D1258" s="80">
        <v>1444</v>
      </c>
      <c r="E1258" s="81">
        <v>10.46</v>
      </c>
      <c r="F1258" s="82">
        <v>43544</v>
      </c>
      <c r="G1258" s="85">
        <v>10.39</v>
      </c>
      <c r="H1258" s="81">
        <f t="shared" si="913"/>
        <v>15104.240000000002</v>
      </c>
      <c r="I1258" s="81">
        <f t="shared" si="914"/>
        <v>15003.160000000002</v>
      </c>
      <c r="J1258" s="83">
        <f t="shared" si="917"/>
        <v>0</v>
      </c>
      <c r="K1258" s="80">
        <f t="shared" si="918"/>
        <v>0</v>
      </c>
      <c r="L1258" s="84">
        <f t="shared" si="915"/>
        <v>0.006692160611854679</v>
      </c>
      <c r="M1258" s="53">
        <f t="shared" si="916"/>
        <v>101.07999999999993</v>
      </c>
      <c r="V1258" s="1">
        <v>43544</v>
      </c>
      <c r="W1258" s="46">
        <v>101.07999999999993</v>
      </c>
      <c r="X1258" s="46">
        <f t="shared" si="900"/>
        <v>56485.78764800015</v>
      </c>
    </row>
    <row r="1259" spans="1:24" ht="12.75">
      <c r="A1259" s="1">
        <v>43545</v>
      </c>
      <c r="B1259" s="69" t="s">
        <v>167</v>
      </c>
      <c r="C1259" s="79" t="s">
        <v>46</v>
      </c>
      <c r="D1259" s="80">
        <v>1444</v>
      </c>
      <c r="E1259" s="81">
        <v>10.455</v>
      </c>
      <c r="F1259" s="82">
        <v>43545</v>
      </c>
      <c r="G1259" s="81">
        <v>10.38</v>
      </c>
      <c r="H1259" s="81">
        <f t="shared" si="913"/>
        <v>15097.02</v>
      </c>
      <c r="I1259" s="81">
        <f t="shared" si="914"/>
        <v>14988.720000000001</v>
      </c>
      <c r="J1259" s="83">
        <f t="shared" si="917"/>
        <v>0</v>
      </c>
      <c r="K1259" s="80">
        <f t="shared" si="918"/>
        <v>0</v>
      </c>
      <c r="L1259" s="84">
        <f t="shared" si="915"/>
        <v>0.007173601147776135</v>
      </c>
      <c r="M1259" s="53">
        <f t="shared" si="916"/>
        <v>108.29999999999927</v>
      </c>
      <c r="V1259" s="1">
        <v>43545</v>
      </c>
      <c r="W1259" s="46">
        <v>108.29999999999927</v>
      </c>
      <c r="X1259" s="46">
        <f t="shared" si="900"/>
        <v>56594.087648000146</v>
      </c>
    </row>
    <row r="1260" spans="1:24" ht="12.75">
      <c r="A1260" s="1">
        <v>43546</v>
      </c>
      <c r="B1260" s="69" t="s">
        <v>181</v>
      </c>
      <c r="C1260" s="79" t="s">
        <v>42</v>
      </c>
      <c r="D1260" s="80">
        <v>28888</v>
      </c>
      <c r="E1260" s="85">
        <v>0.5302</v>
      </c>
      <c r="F1260" s="82">
        <v>43546</v>
      </c>
      <c r="G1260" s="85">
        <v>0.5258</v>
      </c>
      <c r="H1260" s="81">
        <f t="shared" si="913"/>
        <v>15316.4176</v>
      </c>
      <c r="I1260" s="81">
        <f t="shared" si="914"/>
        <v>15189.310400000002</v>
      </c>
      <c r="J1260" s="83">
        <f t="shared" si="917"/>
        <v>0</v>
      </c>
      <c r="K1260" s="80">
        <f t="shared" si="918"/>
        <v>0</v>
      </c>
      <c r="L1260" s="84">
        <f t="shared" si="915"/>
        <v>-0.008298755186721896</v>
      </c>
      <c r="M1260" s="53">
        <f t="shared" si="916"/>
        <v>-127.10719999999854</v>
      </c>
      <c r="V1260" s="1">
        <v>43546</v>
      </c>
      <c r="W1260" s="46">
        <v>-127.10719999999856</v>
      </c>
      <c r="X1260" s="46">
        <f t="shared" si="900"/>
        <v>56466.98044800015</v>
      </c>
    </row>
    <row r="1261" spans="1:24" ht="12.75">
      <c r="A1261" s="1">
        <v>43549</v>
      </c>
      <c r="B1261" s="69" t="s">
        <v>48</v>
      </c>
      <c r="C1261" s="79" t="s">
        <v>119</v>
      </c>
      <c r="D1261" s="80">
        <v>1555</v>
      </c>
      <c r="E1261" s="85">
        <v>12.938</v>
      </c>
      <c r="F1261" s="82">
        <v>43549</v>
      </c>
      <c r="G1261" s="85">
        <v>13.09</v>
      </c>
      <c r="H1261" s="81">
        <f t="shared" si="913"/>
        <v>20118.59</v>
      </c>
      <c r="I1261" s="81">
        <f t="shared" si="914"/>
        <v>20354.95</v>
      </c>
      <c r="J1261" s="83">
        <f t="shared" si="917"/>
        <v>0</v>
      </c>
      <c r="K1261" s="80">
        <f t="shared" si="918"/>
        <v>0</v>
      </c>
      <c r="L1261" s="84">
        <f t="shared" si="915"/>
        <v>0.01174833822847429</v>
      </c>
      <c r="M1261" s="53">
        <f t="shared" si="916"/>
        <v>236.36000000000058</v>
      </c>
      <c r="V1261" s="1">
        <v>43549</v>
      </c>
      <c r="W1261" s="46">
        <v>236.36000000000058</v>
      </c>
      <c r="X1261" s="46">
        <f t="shared" si="900"/>
        <v>56703.34044800015</v>
      </c>
    </row>
    <row r="1262" spans="1:24" ht="12.75">
      <c r="A1262" s="1">
        <v>43550</v>
      </c>
      <c r="B1262" s="69" t="s">
        <v>49</v>
      </c>
      <c r="C1262" s="79" t="s">
        <v>42</v>
      </c>
      <c r="D1262" s="80">
        <v>1999</v>
      </c>
      <c r="E1262" s="86">
        <v>12.665</v>
      </c>
      <c r="F1262" s="82">
        <v>43550</v>
      </c>
      <c r="G1262" s="85">
        <v>12.7</v>
      </c>
      <c r="H1262" s="81">
        <f t="shared" si="913"/>
        <v>25317.335</v>
      </c>
      <c r="I1262" s="81">
        <f t="shared" si="914"/>
        <v>25387.3</v>
      </c>
      <c r="J1262" s="83">
        <f t="shared" si="917"/>
        <v>0</v>
      </c>
      <c r="K1262" s="80">
        <f t="shared" si="918"/>
        <v>0</v>
      </c>
      <c r="L1262" s="84">
        <f t="shared" si="915"/>
        <v>0.0027635215159889518</v>
      </c>
      <c r="M1262" s="53">
        <f t="shared" si="916"/>
        <v>69.96500000000015</v>
      </c>
      <c r="V1262" s="1">
        <v>43550</v>
      </c>
      <c r="W1262" s="46">
        <v>69.96500000000015</v>
      </c>
      <c r="X1262" s="46">
        <f t="shared" si="900"/>
        <v>56773.305448000145</v>
      </c>
    </row>
    <row r="1263" spans="1:24" ht="12.75">
      <c r="A1263" s="1">
        <v>43551</v>
      </c>
      <c r="B1263" s="69" t="s">
        <v>167</v>
      </c>
      <c r="C1263" s="79" t="s">
        <v>46</v>
      </c>
      <c r="D1263" s="80">
        <v>3222</v>
      </c>
      <c r="E1263" s="85">
        <v>10.2052</v>
      </c>
      <c r="F1263" s="82">
        <v>43551</v>
      </c>
      <c r="G1263" s="85">
        <v>10.105</v>
      </c>
      <c r="H1263" s="81">
        <f t="shared" si="913"/>
        <v>32881.1544</v>
      </c>
      <c r="I1263" s="81">
        <f t="shared" si="914"/>
        <v>32558.31</v>
      </c>
      <c r="J1263" s="83">
        <f t="shared" si="917"/>
        <v>0</v>
      </c>
      <c r="K1263" s="80">
        <f aca="true" t="shared" si="919" ref="K1263:K1268">H1262*J1262</f>
        <v>0</v>
      </c>
      <c r="L1263" s="84">
        <f aca="true" t="shared" si="920" ref="L1263:L1278">IF(F1263&gt;0,IF(LEFT(UPPER(C1263))="S",(H1263-I1263)/H1263,(I1263-H1263)/H1263),0)</f>
        <v>0.009818523889781623</v>
      </c>
      <c r="M1263" s="53">
        <f aca="true" t="shared" si="921" ref="M1263:M1278">(H1263*L1263)</f>
        <v>322.84439999999813</v>
      </c>
      <c r="V1263" s="1">
        <v>43551</v>
      </c>
      <c r="W1263" s="46">
        <v>322.84439999999813</v>
      </c>
      <c r="X1263" s="46">
        <f t="shared" si="900"/>
        <v>57096.14984800015</v>
      </c>
    </row>
    <row r="1264" spans="1:24" ht="12.75">
      <c r="A1264" s="1">
        <v>43556</v>
      </c>
      <c r="B1264" s="69" t="s">
        <v>131</v>
      </c>
      <c r="C1264" s="79" t="s">
        <v>42</v>
      </c>
      <c r="D1264" s="80">
        <v>1444</v>
      </c>
      <c r="E1264" s="85">
        <v>13.525</v>
      </c>
      <c r="F1264" s="82">
        <v>43556</v>
      </c>
      <c r="G1264" s="85">
        <v>13.71</v>
      </c>
      <c r="H1264" s="81">
        <f t="shared" si="913"/>
        <v>19530.100000000002</v>
      </c>
      <c r="I1264" s="81">
        <f t="shared" si="914"/>
        <v>19797.24</v>
      </c>
      <c r="J1264" s="83">
        <f aca="true" t="shared" si="922" ref="J1264:J1269">IF(F1264&gt;0,F1264-A1264,0)</f>
        <v>0</v>
      </c>
      <c r="K1264" s="80">
        <f t="shared" si="919"/>
        <v>0</v>
      </c>
      <c r="L1264" s="84">
        <f t="shared" si="920"/>
        <v>0.013678373382624738</v>
      </c>
      <c r="M1264" s="53">
        <f t="shared" si="921"/>
        <v>267.1399999999994</v>
      </c>
      <c r="V1264" s="1">
        <v>43556</v>
      </c>
      <c r="W1264" s="46">
        <v>267.1399999999994</v>
      </c>
      <c r="X1264" s="46">
        <f t="shared" si="900"/>
        <v>57363.289848000146</v>
      </c>
    </row>
    <row r="1265" spans="1:24" ht="12.75">
      <c r="A1265" s="1">
        <v>43557</v>
      </c>
      <c r="B1265" s="69" t="s">
        <v>131</v>
      </c>
      <c r="C1265" s="79" t="s">
        <v>42</v>
      </c>
      <c r="D1265" s="80">
        <v>1799</v>
      </c>
      <c r="E1265" s="81">
        <v>13.85</v>
      </c>
      <c r="F1265" s="82">
        <v>43557</v>
      </c>
      <c r="G1265" s="81">
        <v>13.98</v>
      </c>
      <c r="H1265" s="81">
        <f t="shared" si="913"/>
        <v>24916.149999999998</v>
      </c>
      <c r="I1265" s="81">
        <f t="shared" si="914"/>
        <v>25150.02</v>
      </c>
      <c r="J1265" s="83">
        <f t="shared" si="922"/>
        <v>0</v>
      </c>
      <c r="K1265" s="80">
        <f t="shared" si="919"/>
        <v>0</v>
      </c>
      <c r="L1265" s="84">
        <f t="shared" si="920"/>
        <v>0.009386281588447759</v>
      </c>
      <c r="M1265" s="53">
        <f t="shared" si="921"/>
        <v>233.87000000000262</v>
      </c>
      <c r="V1265" s="1">
        <v>43557</v>
      </c>
      <c r="W1265" s="46">
        <v>233.87000000000262</v>
      </c>
      <c r="X1265" s="46">
        <f t="shared" si="900"/>
        <v>57597.15984800015</v>
      </c>
    </row>
    <row r="1266" spans="1:24" ht="12.75">
      <c r="A1266" s="1">
        <v>43558</v>
      </c>
      <c r="B1266" s="69" t="s">
        <v>131</v>
      </c>
      <c r="C1266" s="79" t="s">
        <v>46</v>
      </c>
      <c r="D1266" s="80">
        <v>999</v>
      </c>
      <c r="E1266" s="81">
        <v>14.715</v>
      </c>
      <c r="F1266" s="82">
        <v>43558</v>
      </c>
      <c r="G1266" s="85">
        <v>15.0316</v>
      </c>
      <c r="H1266" s="81">
        <f t="shared" si="913"/>
        <v>14700.285</v>
      </c>
      <c r="I1266" s="81">
        <f t="shared" si="914"/>
        <v>15016.568399999998</v>
      </c>
      <c r="J1266" s="83">
        <f t="shared" si="922"/>
        <v>0</v>
      </c>
      <c r="K1266" s="80">
        <f t="shared" si="919"/>
        <v>0</v>
      </c>
      <c r="L1266" s="84">
        <f t="shared" si="920"/>
        <v>-0.021515460414542876</v>
      </c>
      <c r="M1266" s="53">
        <f t="shared" si="921"/>
        <v>-316.28339999999844</v>
      </c>
      <c r="V1266" s="1">
        <v>43558</v>
      </c>
      <c r="W1266" s="46">
        <v>-316.28339999999844</v>
      </c>
      <c r="X1266" s="46">
        <f t="shared" si="900"/>
        <v>57280.87644800015</v>
      </c>
    </row>
    <row r="1267" spans="1:24" ht="12.75">
      <c r="A1267" s="1">
        <v>43559</v>
      </c>
      <c r="B1267" s="69" t="s">
        <v>81</v>
      </c>
      <c r="C1267" s="79" t="s">
        <v>46</v>
      </c>
      <c r="D1267" s="80">
        <v>1999</v>
      </c>
      <c r="E1267" s="85">
        <v>11.972</v>
      </c>
      <c r="F1267" s="82">
        <v>43559</v>
      </c>
      <c r="G1267" s="85">
        <v>12.1135</v>
      </c>
      <c r="H1267" s="81">
        <f aca="true" t="shared" si="923" ref="H1267:H1278">E1267*D1267</f>
        <v>23932.028</v>
      </c>
      <c r="I1267" s="81">
        <f aca="true" t="shared" si="924" ref="I1267:I1278">IF(F1267&gt;0,G1267*D1267,0)</f>
        <v>24214.8865</v>
      </c>
      <c r="J1267" s="83">
        <f t="shared" si="922"/>
        <v>0</v>
      </c>
      <c r="K1267" s="80">
        <f t="shared" si="919"/>
        <v>0</v>
      </c>
      <c r="L1267" s="84">
        <f t="shared" si="920"/>
        <v>-0.011819244904777903</v>
      </c>
      <c r="M1267" s="53">
        <f t="shared" si="921"/>
        <v>-282.8585000000021</v>
      </c>
      <c r="V1267" s="1">
        <v>43559</v>
      </c>
      <c r="W1267" s="46">
        <v>-282.8585000000021</v>
      </c>
      <c r="X1267" s="46">
        <f t="shared" si="900"/>
        <v>56998.017948000146</v>
      </c>
    </row>
    <row r="1268" spans="1:24" ht="12.75">
      <c r="A1268" s="1">
        <v>43560</v>
      </c>
      <c r="B1268" s="69" t="s">
        <v>98</v>
      </c>
      <c r="C1268" s="79" t="s">
        <v>46</v>
      </c>
      <c r="D1268" s="80">
        <v>999</v>
      </c>
      <c r="E1268" s="85">
        <v>15.895</v>
      </c>
      <c r="F1268" s="82">
        <v>43560</v>
      </c>
      <c r="G1268" s="85">
        <v>15.835</v>
      </c>
      <c r="H1268" s="81">
        <f t="shared" si="923"/>
        <v>15879.105</v>
      </c>
      <c r="I1268" s="81">
        <f t="shared" si="924"/>
        <v>15819.165</v>
      </c>
      <c r="J1268" s="83">
        <f t="shared" si="922"/>
        <v>0</v>
      </c>
      <c r="K1268" s="80">
        <f t="shared" si="919"/>
        <v>0</v>
      </c>
      <c r="L1268" s="84">
        <f t="shared" si="920"/>
        <v>0.003774771940861824</v>
      </c>
      <c r="M1268" s="53">
        <f t="shared" si="921"/>
        <v>59.93999999999869</v>
      </c>
      <c r="V1268" s="1">
        <v>43560</v>
      </c>
      <c r="W1268" s="46">
        <v>59.93999999999869</v>
      </c>
      <c r="X1268" s="46">
        <f t="shared" si="900"/>
        <v>57057.95794800014</v>
      </c>
    </row>
    <row r="1269" spans="1:24" ht="12.75">
      <c r="A1269" s="1">
        <v>43563</v>
      </c>
      <c r="B1269" s="69" t="s">
        <v>58</v>
      </c>
      <c r="C1269" s="79" t="s">
        <v>42</v>
      </c>
      <c r="D1269" s="80">
        <v>14444</v>
      </c>
      <c r="E1269" s="85">
        <v>1.5405</v>
      </c>
      <c r="F1269" s="82">
        <v>43563</v>
      </c>
      <c r="G1269" s="85">
        <v>1.5275</v>
      </c>
      <c r="H1269" s="81">
        <f t="shared" si="923"/>
        <v>22250.982</v>
      </c>
      <c r="I1269" s="81">
        <f t="shared" si="924"/>
        <v>22063.210000000003</v>
      </c>
      <c r="J1269" s="83">
        <f t="shared" si="922"/>
        <v>0</v>
      </c>
      <c r="K1269" s="80">
        <f aca="true" t="shared" si="925" ref="K1269:K1274">H1268*J1268</f>
        <v>0</v>
      </c>
      <c r="L1269" s="84">
        <f t="shared" si="920"/>
        <v>-0.008438818565400718</v>
      </c>
      <c r="M1269" s="53">
        <f t="shared" si="921"/>
        <v>-187.7719999999972</v>
      </c>
      <c r="V1269" s="1">
        <v>43563</v>
      </c>
      <c r="W1269" s="46">
        <v>-187.7719999999972</v>
      </c>
      <c r="X1269" s="46">
        <f t="shared" si="900"/>
        <v>56870.185948000144</v>
      </c>
    </row>
    <row r="1270" spans="1:24" ht="12.75">
      <c r="A1270" s="1">
        <v>43564</v>
      </c>
      <c r="B1270" s="69" t="s">
        <v>112</v>
      </c>
      <c r="C1270" s="79" t="s">
        <v>42</v>
      </c>
      <c r="D1270" s="80">
        <v>5555</v>
      </c>
      <c r="E1270" s="86">
        <v>8.996</v>
      </c>
      <c r="F1270" s="82">
        <v>43564</v>
      </c>
      <c r="G1270" s="85">
        <v>8.9763</v>
      </c>
      <c r="H1270" s="81">
        <f t="shared" si="923"/>
        <v>49972.78</v>
      </c>
      <c r="I1270" s="81">
        <f t="shared" si="924"/>
        <v>49863.3465</v>
      </c>
      <c r="J1270" s="83">
        <f aca="true" t="shared" si="926" ref="J1270:J1275">IF(F1270&gt;0,F1270-A1270,0)</f>
        <v>0</v>
      </c>
      <c r="K1270" s="80">
        <f t="shared" si="925"/>
        <v>0</v>
      </c>
      <c r="L1270" s="84">
        <f t="shared" si="920"/>
        <v>-0.0021898621609604107</v>
      </c>
      <c r="M1270" s="53">
        <f t="shared" si="921"/>
        <v>-109.43349999999919</v>
      </c>
      <c r="V1270" s="1">
        <v>43564</v>
      </c>
      <c r="W1270" s="46">
        <v>-109.43349999999919</v>
      </c>
      <c r="X1270" s="46">
        <f t="shared" si="900"/>
        <v>56760.752448000145</v>
      </c>
    </row>
    <row r="1271" spans="1:24" ht="12.75">
      <c r="A1271" s="1">
        <v>43565</v>
      </c>
      <c r="B1271" s="69" t="s">
        <v>58</v>
      </c>
      <c r="C1271" s="79" t="s">
        <v>42</v>
      </c>
      <c r="D1271" s="80">
        <v>9999</v>
      </c>
      <c r="E1271" s="85">
        <v>1.51</v>
      </c>
      <c r="F1271" s="82">
        <v>43565</v>
      </c>
      <c r="G1271" s="85">
        <v>1.514</v>
      </c>
      <c r="H1271" s="81">
        <f t="shared" si="923"/>
        <v>15098.49</v>
      </c>
      <c r="I1271" s="81">
        <f t="shared" si="924"/>
        <v>15138.486</v>
      </c>
      <c r="J1271" s="83">
        <f t="shared" si="926"/>
        <v>0</v>
      </c>
      <c r="K1271" s="80">
        <f t="shared" si="925"/>
        <v>0</v>
      </c>
      <c r="L1271" s="84">
        <f t="shared" si="920"/>
        <v>0.0026490066225166226</v>
      </c>
      <c r="M1271" s="53">
        <f t="shared" si="921"/>
        <v>39.996000000001004</v>
      </c>
      <c r="V1271" s="1">
        <v>43565</v>
      </c>
      <c r="W1271" s="46">
        <v>39.996000000001004</v>
      </c>
      <c r="X1271" s="46">
        <f t="shared" si="900"/>
        <v>56800.748448000144</v>
      </c>
    </row>
    <row r="1272" spans="1:24" ht="12.75">
      <c r="A1272" s="1">
        <v>43566</v>
      </c>
      <c r="B1272" s="69" t="s">
        <v>51</v>
      </c>
      <c r="C1272" s="79" t="s">
        <v>42</v>
      </c>
      <c r="D1272" s="80">
        <v>944</v>
      </c>
      <c r="E1272" s="86">
        <v>15.005</v>
      </c>
      <c r="F1272" s="82">
        <v>43566</v>
      </c>
      <c r="G1272" s="85">
        <v>14.96</v>
      </c>
      <c r="H1272" s="81">
        <f t="shared" si="923"/>
        <v>14164.720000000001</v>
      </c>
      <c r="I1272" s="81">
        <f t="shared" si="924"/>
        <v>14122.240000000002</v>
      </c>
      <c r="J1272" s="83">
        <f t="shared" si="926"/>
        <v>0</v>
      </c>
      <c r="K1272" s="80">
        <f t="shared" si="925"/>
        <v>0</v>
      </c>
      <c r="L1272" s="84">
        <f t="shared" si="920"/>
        <v>-0.0029990003332222284</v>
      </c>
      <c r="M1272" s="53">
        <f t="shared" si="921"/>
        <v>-42.47999999999956</v>
      </c>
      <c r="V1272" s="1">
        <v>43566</v>
      </c>
      <c r="W1272" s="46">
        <v>-42.47999999999956</v>
      </c>
      <c r="X1272" s="46">
        <f t="shared" si="900"/>
        <v>56758.26844800015</v>
      </c>
    </row>
    <row r="1273" spans="1:24" ht="12.75">
      <c r="A1273" s="1">
        <v>43570</v>
      </c>
      <c r="B1273" s="69" t="s">
        <v>58</v>
      </c>
      <c r="C1273" s="79" t="s">
        <v>42</v>
      </c>
      <c r="D1273" s="80">
        <v>15555</v>
      </c>
      <c r="E1273" s="85">
        <v>1.5037</v>
      </c>
      <c r="F1273" s="82">
        <v>43570</v>
      </c>
      <c r="G1273" s="85">
        <v>1.5145</v>
      </c>
      <c r="H1273" s="81">
        <f t="shared" si="923"/>
        <v>23390.0535</v>
      </c>
      <c r="I1273" s="81">
        <f t="shared" si="924"/>
        <v>23558.0475</v>
      </c>
      <c r="J1273" s="83">
        <f t="shared" si="926"/>
        <v>0</v>
      </c>
      <c r="K1273" s="80">
        <f t="shared" si="925"/>
        <v>0</v>
      </c>
      <c r="L1273" s="84">
        <f t="shared" si="920"/>
        <v>0.007182283700206105</v>
      </c>
      <c r="M1273" s="53">
        <f t="shared" si="921"/>
        <v>167.99399999999878</v>
      </c>
      <c r="V1273" s="1">
        <v>43570</v>
      </c>
      <c r="W1273" s="46">
        <v>167.99399999999878</v>
      </c>
      <c r="X1273" s="46">
        <f t="shared" si="900"/>
        <v>56926.26244800015</v>
      </c>
    </row>
    <row r="1274" spans="1:24" ht="12.75">
      <c r="A1274" s="1">
        <v>43571</v>
      </c>
      <c r="B1274" s="69" t="s">
        <v>177</v>
      </c>
      <c r="C1274" s="79" t="s">
        <v>46</v>
      </c>
      <c r="D1274" s="80">
        <v>11110</v>
      </c>
      <c r="E1274" s="85">
        <v>1.7005</v>
      </c>
      <c r="F1274" s="82">
        <v>43571</v>
      </c>
      <c r="G1274" s="81">
        <v>1.7</v>
      </c>
      <c r="H1274" s="81">
        <f t="shared" si="923"/>
        <v>18892.555</v>
      </c>
      <c r="I1274" s="81">
        <f t="shared" si="924"/>
        <v>18887</v>
      </c>
      <c r="J1274" s="83">
        <f t="shared" si="926"/>
        <v>0</v>
      </c>
      <c r="K1274" s="80">
        <f t="shared" si="925"/>
        <v>0</v>
      </c>
      <c r="L1274" s="84">
        <f t="shared" si="920"/>
        <v>0.0002940311673037496</v>
      </c>
      <c r="M1274" s="53">
        <f t="shared" si="921"/>
        <v>5.555000000000292</v>
      </c>
      <c r="V1274" s="1">
        <v>43571</v>
      </c>
      <c r="W1274" s="46">
        <v>5.555000000000291</v>
      </c>
      <c r="X1274" s="46">
        <f t="shared" si="900"/>
        <v>56931.81744800015</v>
      </c>
    </row>
    <row r="1275" spans="1:24" ht="12.75">
      <c r="A1275" s="1">
        <v>43572</v>
      </c>
      <c r="B1275" s="69" t="s">
        <v>98</v>
      </c>
      <c r="C1275" s="79" t="s">
        <v>46</v>
      </c>
      <c r="D1275" s="86">
        <v>1998</v>
      </c>
      <c r="E1275" s="85">
        <v>16.8639</v>
      </c>
      <c r="F1275" s="82">
        <v>43572</v>
      </c>
      <c r="G1275" s="85">
        <v>16.97</v>
      </c>
      <c r="H1275" s="81">
        <f t="shared" si="923"/>
        <v>33694.0722</v>
      </c>
      <c r="I1275" s="81">
        <f t="shared" si="924"/>
        <v>33906.06</v>
      </c>
      <c r="J1275" s="83">
        <f t="shared" si="926"/>
        <v>0</v>
      </c>
      <c r="K1275" s="80">
        <f aca="true" t="shared" si="927" ref="K1275:K1280">H1274*J1274</f>
        <v>0</v>
      </c>
      <c r="L1275" s="84">
        <f t="shared" si="920"/>
        <v>-0.0062915458464529355</v>
      </c>
      <c r="M1275" s="53">
        <f t="shared" si="921"/>
        <v>-211.98779999999533</v>
      </c>
      <c r="V1275" s="1">
        <v>43572</v>
      </c>
      <c r="W1275" s="46">
        <v>-211.98779999999533</v>
      </c>
      <c r="X1275" s="46">
        <f t="shared" si="900"/>
        <v>56719.82964800015</v>
      </c>
    </row>
    <row r="1276" spans="1:24" ht="12.75">
      <c r="A1276" s="1">
        <v>43573</v>
      </c>
      <c r="B1276" s="69" t="s">
        <v>177</v>
      </c>
      <c r="C1276" s="79" t="s">
        <v>42</v>
      </c>
      <c r="D1276" s="80">
        <v>11111</v>
      </c>
      <c r="E1276" s="86">
        <v>1.332</v>
      </c>
      <c r="F1276" s="82">
        <v>43573</v>
      </c>
      <c r="G1276" s="85">
        <v>1.3325</v>
      </c>
      <c r="H1276" s="81">
        <f t="shared" si="923"/>
        <v>14799.852</v>
      </c>
      <c r="I1276" s="81">
        <f t="shared" si="924"/>
        <v>14805.4075</v>
      </c>
      <c r="J1276" s="83">
        <f aca="true" t="shared" si="928" ref="J1276:J1281">IF(F1276&gt;0,F1276-A1276,0)</f>
        <v>0</v>
      </c>
      <c r="K1276" s="80">
        <f t="shared" si="927"/>
        <v>0</v>
      </c>
      <c r="L1276" s="84">
        <f t="shared" si="920"/>
        <v>0.000375375375375279</v>
      </c>
      <c r="M1276" s="53">
        <f t="shared" si="921"/>
        <v>5.555499999998574</v>
      </c>
      <c r="V1276" s="1">
        <v>43573</v>
      </c>
      <c r="W1276" s="46">
        <v>5.555499999998574</v>
      </c>
      <c r="X1276" s="46">
        <f t="shared" si="900"/>
        <v>56725.38514800015</v>
      </c>
    </row>
    <row r="1277" spans="1:24" ht="12.75">
      <c r="A1277" s="1">
        <v>43578</v>
      </c>
      <c r="B1277" s="69" t="s">
        <v>182</v>
      </c>
      <c r="C1277" s="79" t="s">
        <v>42</v>
      </c>
      <c r="D1277" s="80">
        <v>2499</v>
      </c>
      <c r="E1277" s="81">
        <v>8.47</v>
      </c>
      <c r="F1277" s="82">
        <v>43578</v>
      </c>
      <c r="G1277" s="85">
        <v>8.4</v>
      </c>
      <c r="H1277" s="81">
        <f t="shared" si="923"/>
        <v>21166.530000000002</v>
      </c>
      <c r="I1277" s="81">
        <f t="shared" si="924"/>
        <v>20991.600000000002</v>
      </c>
      <c r="J1277" s="83">
        <f t="shared" si="928"/>
        <v>0</v>
      </c>
      <c r="K1277" s="80">
        <f t="shared" si="927"/>
        <v>0</v>
      </c>
      <c r="L1277" s="84">
        <f t="shared" si="920"/>
        <v>-0.008264462809917368</v>
      </c>
      <c r="M1277" s="53">
        <f t="shared" si="921"/>
        <v>-174.9300000000003</v>
      </c>
      <c r="V1277" s="1">
        <v>43578</v>
      </c>
      <c r="W1277" s="46">
        <v>-174.9300000000003</v>
      </c>
      <c r="X1277" s="46">
        <f t="shared" si="900"/>
        <v>56550.45514800015</v>
      </c>
    </row>
    <row r="1278" spans="1:24" ht="12.75">
      <c r="A1278" s="1">
        <v>43579</v>
      </c>
      <c r="B1278" s="69" t="s">
        <v>179</v>
      </c>
      <c r="C1278" s="79" t="s">
        <v>42</v>
      </c>
      <c r="D1278" s="80">
        <v>999</v>
      </c>
      <c r="E1278" s="81">
        <v>16.38</v>
      </c>
      <c r="F1278" s="82">
        <v>43579</v>
      </c>
      <c r="G1278" s="85">
        <v>16.585</v>
      </c>
      <c r="H1278" s="81">
        <f t="shared" si="923"/>
        <v>16363.619999999999</v>
      </c>
      <c r="I1278" s="81">
        <f t="shared" si="924"/>
        <v>16568.415</v>
      </c>
      <c r="J1278" s="83">
        <f t="shared" si="928"/>
        <v>0</v>
      </c>
      <c r="K1278" s="80">
        <f t="shared" si="927"/>
        <v>0</v>
      </c>
      <c r="L1278" s="84">
        <f t="shared" si="920"/>
        <v>0.012515262515262632</v>
      </c>
      <c r="M1278" s="53">
        <f t="shared" si="921"/>
        <v>204.7950000000019</v>
      </c>
      <c r="V1278" s="1">
        <v>43579</v>
      </c>
      <c r="W1278" s="46">
        <v>204.7950000000019</v>
      </c>
      <c r="X1278" s="46">
        <f t="shared" si="900"/>
        <v>56755.25014800015</v>
      </c>
    </row>
    <row r="1279" spans="1:24" ht="12.75">
      <c r="A1279" s="1">
        <v>43584</v>
      </c>
      <c r="B1279" s="69" t="s">
        <v>98</v>
      </c>
      <c r="C1279" s="79" t="s">
        <v>46</v>
      </c>
      <c r="D1279" s="80">
        <v>999</v>
      </c>
      <c r="E1279" s="81">
        <v>17.81</v>
      </c>
      <c r="F1279" s="82">
        <v>43584</v>
      </c>
      <c r="G1279" s="85">
        <v>17.975</v>
      </c>
      <c r="H1279" s="81">
        <f aca="true" t="shared" si="929" ref="H1279:H1291">E1279*D1279</f>
        <v>17792.19</v>
      </c>
      <c r="I1279" s="81">
        <f aca="true" t="shared" si="930" ref="I1279:I1287">IF(F1279&gt;0,G1279*D1279,0)</f>
        <v>17957.025</v>
      </c>
      <c r="J1279" s="83">
        <f t="shared" si="928"/>
        <v>0</v>
      </c>
      <c r="K1279" s="80">
        <f t="shared" si="927"/>
        <v>0</v>
      </c>
      <c r="L1279" s="84">
        <f aca="true" t="shared" si="931" ref="L1279:L1287">IF(F1279&gt;0,IF(LEFT(UPPER(C1279))="S",(H1279-I1279)/H1279,(I1279-H1279)/H1279),0)</f>
        <v>-0.009264458169567814</v>
      </c>
      <c r="M1279" s="53">
        <f aca="true" t="shared" si="932" ref="M1279:M1287">(H1279*L1279)</f>
        <v>-164.83500000000276</v>
      </c>
      <c r="V1279" s="1">
        <v>43584</v>
      </c>
      <c r="W1279" s="46">
        <v>-164.83500000000276</v>
      </c>
      <c r="X1279" s="46">
        <f t="shared" si="900"/>
        <v>56590.415148000146</v>
      </c>
    </row>
    <row r="1280" spans="1:24" ht="12.75">
      <c r="A1280" s="1">
        <v>43585</v>
      </c>
      <c r="B1280" s="69" t="s">
        <v>102</v>
      </c>
      <c r="C1280" s="79" t="s">
        <v>46</v>
      </c>
      <c r="D1280" s="80">
        <v>1222</v>
      </c>
      <c r="E1280" s="85">
        <v>20.507</v>
      </c>
      <c r="F1280" s="82">
        <v>43585</v>
      </c>
      <c r="G1280" s="85">
        <v>20.18</v>
      </c>
      <c r="H1280" s="81">
        <f t="shared" si="929"/>
        <v>25059.554</v>
      </c>
      <c r="I1280" s="81">
        <f t="shared" si="930"/>
        <v>24659.96</v>
      </c>
      <c r="J1280" s="83">
        <f t="shared" si="928"/>
        <v>0</v>
      </c>
      <c r="K1280" s="80">
        <f t="shared" si="927"/>
        <v>0</v>
      </c>
      <c r="L1280" s="84">
        <f t="shared" si="931"/>
        <v>0.015945774613546633</v>
      </c>
      <c r="M1280" s="53">
        <f t="shared" si="932"/>
        <v>399.59400000000096</v>
      </c>
      <c r="V1280" s="1">
        <v>43585</v>
      </c>
      <c r="W1280" s="46">
        <v>399.59400000000096</v>
      </c>
      <c r="X1280" s="46">
        <f t="shared" si="900"/>
        <v>56990.00914800014</v>
      </c>
    </row>
    <row r="1281" spans="1:24" ht="12.75">
      <c r="A1281" s="1">
        <v>43587</v>
      </c>
      <c r="B1281" s="69" t="s">
        <v>81</v>
      </c>
      <c r="C1281" s="79" t="s">
        <v>42</v>
      </c>
      <c r="D1281" s="80">
        <v>1999</v>
      </c>
      <c r="E1281" s="85">
        <v>12.286</v>
      </c>
      <c r="F1281" s="82">
        <v>43587</v>
      </c>
      <c r="G1281" s="85">
        <v>12.378</v>
      </c>
      <c r="H1281" s="81">
        <f t="shared" si="929"/>
        <v>24559.714</v>
      </c>
      <c r="I1281" s="81">
        <f t="shared" si="930"/>
        <v>24743.622</v>
      </c>
      <c r="J1281" s="83">
        <f t="shared" si="928"/>
        <v>0</v>
      </c>
      <c r="K1281" s="80">
        <f aca="true" t="shared" si="933" ref="K1281:K1286">H1280*J1280</f>
        <v>0</v>
      </c>
      <c r="L1281" s="84">
        <f t="shared" si="931"/>
        <v>0.007488197948884888</v>
      </c>
      <c r="M1281" s="53">
        <f t="shared" si="932"/>
        <v>183.90799999999945</v>
      </c>
      <c r="V1281" s="1">
        <v>43587</v>
      </c>
      <c r="W1281" s="46">
        <v>183.90799999999945</v>
      </c>
      <c r="X1281" s="46">
        <f t="shared" si="900"/>
        <v>57173.91714800014</v>
      </c>
    </row>
    <row r="1282" spans="1:24" ht="12.75">
      <c r="A1282" s="1">
        <v>43588</v>
      </c>
      <c r="B1282" s="69" t="s">
        <v>94</v>
      </c>
      <c r="C1282" s="79" t="s">
        <v>46</v>
      </c>
      <c r="D1282" s="80">
        <v>2999</v>
      </c>
      <c r="E1282" s="86">
        <v>13.588</v>
      </c>
      <c r="F1282" s="82">
        <v>43588</v>
      </c>
      <c r="G1282" s="85">
        <v>13.68</v>
      </c>
      <c r="H1282" s="81">
        <f t="shared" si="929"/>
        <v>40750.412</v>
      </c>
      <c r="I1282" s="81">
        <f t="shared" si="930"/>
        <v>41026.32</v>
      </c>
      <c r="J1282" s="83">
        <f aca="true" t="shared" si="934" ref="J1282:J1287">IF(F1282&gt;0,F1282-A1282,0)</f>
        <v>0</v>
      </c>
      <c r="K1282" s="80">
        <f t="shared" si="933"/>
        <v>0</v>
      </c>
      <c r="L1282" s="84">
        <f t="shared" si="931"/>
        <v>-0.006770680011775172</v>
      </c>
      <c r="M1282" s="53">
        <f t="shared" si="932"/>
        <v>-275.9080000000031</v>
      </c>
      <c r="V1282" s="1">
        <v>43588</v>
      </c>
      <c r="W1282" s="46">
        <v>-275.9080000000031</v>
      </c>
      <c r="X1282" s="46">
        <f t="shared" si="900"/>
        <v>56898.009148000136</v>
      </c>
    </row>
    <row r="1283" spans="1:24" ht="12.75">
      <c r="A1283" s="1">
        <v>43591</v>
      </c>
      <c r="B1283" s="69" t="s">
        <v>41</v>
      </c>
      <c r="C1283" s="79" t="s">
        <v>42</v>
      </c>
      <c r="D1283" s="80">
        <v>56999</v>
      </c>
      <c r="E1283" s="91">
        <v>0.498088</v>
      </c>
      <c r="F1283" s="82">
        <v>43591</v>
      </c>
      <c r="G1283" s="85">
        <v>0.4926</v>
      </c>
      <c r="H1283" s="81">
        <f t="shared" si="929"/>
        <v>28390.517912</v>
      </c>
      <c r="I1283" s="81">
        <f t="shared" si="930"/>
        <v>28077.7074</v>
      </c>
      <c r="J1283" s="83">
        <f t="shared" si="934"/>
        <v>0</v>
      </c>
      <c r="K1283" s="80">
        <f t="shared" si="933"/>
        <v>0</v>
      </c>
      <c r="L1283" s="84">
        <f t="shared" si="931"/>
        <v>-0.011018133341899425</v>
      </c>
      <c r="M1283" s="53">
        <f t="shared" si="932"/>
        <v>-312.810512</v>
      </c>
      <c r="V1283" s="1">
        <v>43591</v>
      </c>
      <c r="W1283" s="46">
        <v>-312.810512</v>
      </c>
      <c r="X1283" s="46">
        <f t="shared" si="900"/>
        <v>56585.19863600013</v>
      </c>
    </row>
    <row r="1284" spans="1:24" ht="12.75">
      <c r="A1284" s="1">
        <v>43592</v>
      </c>
      <c r="B1284" s="69" t="s">
        <v>174</v>
      </c>
      <c r="C1284" s="79" t="s">
        <v>46</v>
      </c>
      <c r="D1284" s="80">
        <v>1888</v>
      </c>
      <c r="E1284" s="85">
        <v>11.74</v>
      </c>
      <c r="F1284" s="82">
        <v>43592</v>
      </c>
      <c r="G1284" s="85">
        <v>11.448</v>
      </c>
      <c r="H1284" s="81">
        <f t="shared" si="929"/>
        <v>22165.12</v>
      </c>
      <c r="I1284" s="81">
        <f t="shared" si="930"/>
        <v>21613.824</v>
      </c>
      <c r="J1284" s="83">
        <f t="shared" si="934"/>
        <v>0</v>
      </c>
      <c r="K1284" s="80">
        <f t="shared" si="933"/>
        <v>0</v>
      </c>
      <c r="L1284" s="84">
        <f t="shared" si="931"/>
        <v>0.02487223168654167</v>
      </c>
      <c r="M1284" s="53">
        <f t="shared" si="932"/>
        <v>551.2959999999985</v>
      </c>
      <c r="V1284" s="1">
        <v>43592</v>
      </c>
      <c r="W1284" s="46">
        <v>551.2959999999985</v>
      </c>
      <c r="X1284" s="46">
        <f t="shared" si="900"/>
        <v>57136.494636000134</v>
      </c>
    </row>
    <row r="1285" spans="1:24" ht="12.75">
      <c r="A1285" s="1">
        <v>43593</v>
      </c>
      <c r="B1285" s="69" t="s">
        <v>62</v>
      </c>
      <c r="C1285" s="79" t="s">
        <v>42</v>
      </c>
      <c r="D1285" s="80">
        <v>43999</v>
      </c>
      <c r="E1285" s="85">
        <v>0.4829</v>
      </c>
      <c r="F1285" s="82">
        <v>43593</v>
      </c>
      <c r="G1285" s="85">
        <v>0.4769</v>
      </c>
      <c r="H1285" s="81">
        <f t="shared" si="929"/>
        <v>21247.1171</v>
      </c>
      <c r="I1285" s="81">
        <f t="shared" si="930"/>
        <v>20983.1231</v>
      </c>
      <c r="J1285" s="83">
        <f t="shared" si="934"/>
        <v>0</v>
      </c>
      <c r="K1285" s="80">
        <f t="shared" si="933"/>
        <v>0</v>
      </c>
      <c r="L1285" s="84">
        <f t="shared" si="931"/>
        <v>-0.01242493269828116</v>
      </c>
      <c r="M1285" s="53">
        <f t="shared" si="932"/>
        <v>-263.9939999999988</v>
      </c>
      <c r="V1285" s="1">
        <v>43593</v>
      </c>
      <c r="W1285" s="46">
        <v>-263.9939999999988</v>
      </c>
      <c r="X1285" s="46">
        <f t="shared" si="900"/>
        <v>56872.500636000135</v>
      </c>
    </row>
    <row r="1286" spans="1:24" ht="12.75">
      <c r="A1286" s="1">
        <v>43594</v>
      </c>
      <c r="B1286" s="69" t="s">
        <v>183</v>
      </c>
      <c r="C1286" s="79" t="s">
        <v>46</v>
      </c>
      <c r="D1286" s="80">
        <v>777</v>
      </c>
      <c r="E1286" s="85">
        <v>19.39</v>
      </c>
      <c r="F1286" s="82">
        <v>43594</v>
      </c>
      <c r="G1286" s="85">
        <v>19.08</v>
      </c>
      <c r="H1286" s="81">
        <f t="shared" si="929"/>
        <v>15066.03</v>
      </c>
      <c r="I1286" s="81">
        <f t="shared" si="930"/>
        <v>14825.159999999998</v>
      </c>
      <c r="J1286" s="83">
        <f t="shared" si="934"/>
        <v>0</v>
      </c>
      <c r="K1286" s="80">
        <f t="shared" si="933"/>
        <v>0</v>
      </c>
      <c r="L1286" s="84">
        <f t="shared" si="931"/>
        <v>0.015987622485817605</v>
      </c>
      <c r="M1286" s="53">
        <f t="shared" si="932"/>
        <v>240.87000000000262</v>
      </c>
      <c r="V1286" s="1">
        <v>43594</v>
      </c>
      <c r="W1286" s="46">
        <v>240.87000000000262</v>
      </c>
      <c r="X1286" s="46">
        <f t="shared" si="900"/>
        <v>57113.37063600014</v>
      </c>
    </row>
    <row r="1287" spans="1:24" ht="12.75">
      <c r="A1287" s="1">
        <v>43598</v>
      </c>
      <c r="B1287" s="69" t="s">
        <v>171</v>
      </c>
      <c r="C1287" s="79" t="s">
        <v>42</v>
      </c>
      <c r="D1287" s="80">
        <v>2499</v>
      </c>
      <c r="E1287" s="86">
        <v>9.918</v>
      </c>
      <c r="F1287" s="82">
        <v>43598</v>
      </c>
      <c r="G1287" s="81">
        <v>9.8</v>
      </c>
      <c r="H1287" s="81">
        <f t="shared" si="929"/>
        <v>24785.082</v>
      </c>
      <c r="I1287" s="81">
        <f t="shared" si="930"/>
        <v>24490.2</v>
      </c>
      <c r="J1287" s="83">
        <f t="shared" si="934"/>
        <v>0</v>
      </c>
      <c r="K1287" s="80">
        <f aca="true" t="shared" si="935" ref="K1287:K1292">H1286*J1286</f>
        <v>0</v>
      </c>
      <c r="L1287" s="84">
        <f t="shared" si="931"/>
        <v>-0.01189755999193377</v>
      </c>
      <c r="M1287" s="53">
        <f t="shared" si="932"/>
        <v>-294.8819999999978</v>
      </c>
      <c r="V1287" s="1">
        <v>43598</v>
      </c>
      <c r="W1287" s="46">
        <v>-294.8819999999978</v>
      </c>
      <c r="X1287" s="46">
        <f t="shared" si="900"/>
        <v>56818.48863600014</v>
      </c>
    </row>
    <row r="1288" spans="1:24" ht="12.75">
      <c r="A1288" s="1">
        <v>43599</v>
      </c>
      <c r="B1288" s="69" t="s">
        <v>132</v>
      </c>
      <c r="C1288" s="79" t="s">
        <v>42</v>
      </c>
      <c r="D1288" s="80">
        <v>3999</v>
      </c>
      <c r="E1288" s="85">
        <v>5.5908</v>
      </c>
      <c r="F1288" s="82">
        <v>43599</v>
      </c>
      <c r="G1288" s="85">
        <v>5.632</v>
      </c>
      <c r="H1288" s="81">
        <f t="shared" si="929"/>
        <v>22357.6092</v>
      </c>
      <c r="I1288" s="81">
        <f aca="true" t="shared" si="936" ref="I1288:I1293">IF(F1288&gt;0,G1288*D1288,0)</f>
        <v>22522.368</v>
      </c>
      <c r="J1288" s="83">
        <f aca="true" t="shared" si="937" ref="J1288:J1293">IF(F1288&gt;0,F1288-A1288,0)</f>
        <v>0</v>
      </c>
      <c r="K1288" s="80">
        <f t="shared" si="935"/>
        <v>0</v>
      </c>
      <c r="L1288" s="84">
        <f aca="true" t="shared" si="938" ref="L1288:L1293">IF(F1288&gt;0,IF(LEFT(UPPER(C1288))="S",(H1288-I1288)/H1288,(I1288-H1288)/H1288),0)</f>
        <v>0.0073692494812906744</v>
      </c>
      <c r="M1288" s="53">
        <f aca="true" t="shared" si="939" ref="M1288:M1293">(H1288*L1288)</f>
        <v>164.7587999999996</v>
      </c>
      <c r="V1288" s="1">
        <v>43599</v>
      </c>
      <c r="W1288" s="46">
        <v>164.7587999999996</v>
      </c>
      <c r="X1288" s="46">
        <f t="shared" si="900"/>
        <v>56983.247436000136</v>
      </c>
    </row>
    <row r="1289" spans="1:24" ht="12.75">
      <c r="A1289" s="1">
        <v>43600</v>
      </c>
      <c r="B1289" s="69" t="s">
        <v>184</v>
      </c>
      <c r="C1289" s="79" t="s">
        <v>46</v>
      </c>
      <c r="D1289" s="80">
        <v>699</v>
      </c>
      <c r="E1289" s="81">
        <v>21.29</v>
      </c>
      <c r="F1289" s="82">
        <v>43600</v>
      </c>
      <c r="G1289" s="85">
        <v>21.2857</v>
      </c>
      <c r="H1289" s="81">
        <f t="shared" si="929"/>
        <v>14881.71</v>
      </c>
      <c r="I1289" s="81">
        <f t="shared" si="936"/>
        <v>14878.7043</v>
      </c>
      <c r="J1289" s="83">
        <f t="shared" si="937"/>
        <v>0</v>
      </c>
      <c r="K1289" s="80">
        <f t="shared" si="935"/>
        <v>0</v>
      </c>
      <c r="L1289" s="84">
        <f t="shared" si="938"/>
        <v>0.00020197275716296757</v>
      </c>
      <c r="M1289" s="53">
        <f t="shared" si="939"/>
        <v>3.005699999999706</v>
      </c>
      <c r="V1289" s="1">
        <v>43600</v>
      </c>
      <c r="W1289" s="46">
        <v>3.005699999999706</v>
      </c>
      <c r="X1289" s="46">
        <f t="shared" si="900"/>
        <v>56986.25313600014</v>
      </c>
    </row>
    <row r="1290" spans="1:24" ht="12.75">
      <c r="A1290" s="1">
        <v>43601</v>
      </c>
      <c r="B1290" s="69" t="s">
        <v>185</v>
      </c>
      <c r="C1290" s="79" t="s">
        <v>42</v>
      </c>
      <c r="D1290" s="80">
        <v>11111</v>
      </c>
      <c r="E1290" s="85">
        <v>1.7175</v>
      </c>
      <c r="F1290" s="82">
        <v>43601</v>
      </c>
      <c r="G1290" s="85">
        <v>1.784</v>
      </c>
      <c r="H1290" s="81">
        <f t="shared" si="929"/>
        <v>19083.1425</v>
      </c>
      <c r="I1290" s="81">
        <f t="shared" si="936"/>
        <v>19822.024</v>
      </c>
      <c r="J1290" s="83">
        <f t="shared" si="937"/>
        <v>0</v>
      </c>
      <c r="K1290" s="80">
        <f t="shared" si="935"/>
        <v>0</v>
      </c>
      <c r="L1290" s="84">
        <f t="shared" si="938"/>
        <v>0.038719068413391525</v>
      </c>
      <c r="M1290" s="53">
        <f t="shared" si="939"/>
        <v>738.8814999999994</v>
      </c>
      <c r="V1290" s="1">
        <v>43601</v>
      </c>
      <c r="W1290" s="46">
        <v>738.8814999999995</v>
      </c>
      <c r="X1290" s="46">
        <f t="shared" si="900"/>
        <v>57725.13463600013</v>
      </c>
    </row>
    <row r="1291" spans="1:24" ht="12.75">
      <c r="A1291" s="1">
        <v>43602</v>
      </c>
      <c r="B1291" s="69" t="s">
        <v>186</v>
      </c>
      <c r="C1291" s="79" t="s">
        <v>42</v>
      </c>
      <c r="D1291" s="80">
        <v>1888</v>
      </c>
      <c r="E1291" s="81">
        <v>8.15</v>
      </c>
      <c r="F1291" s="82">
        <v>43602</v>
      </c>
      <c r="G1291" s="81">
        <v>8.17</v>
      </c>
      <c r="H1291" s="81">
        <f t="shared" si="929"/>
        <v>15387.2</v>
      </c>
      <c r="I1291" s="81">
        <f t="shared" si="936"/>
        <v>15424.96</v>
      </c>
      <c r="J1291" s="83">
        <f t="shared" si="937"/>
        <v>0</v>
      </c>
      <c r="K1291" s="80">
        <f t="shared" si="935"/>
        <v>0</v>
      </c>
      <c r="L1291" s="84">
        <f t="shared" si="938"/>
        <v>0.0024539877300612458</v>
      </c>
      <c r="M1291" s="53">
        <f t="shared" si="939"/>
        <v>37.7599999999984</v>
      </c>
      <c r="V1291" s="1">
        <v>43602</v>
      </c>
      <c r="W1291" s="46">
        <v>37.7599999999984</v>
      </c>
      <c r="X1291" s="46">
        <f t="shared" si="900"/>
        <v>57762.89463600013</v>
      </c>
    </row>
    <row r="1292" spans="1:24" ht="12.75">
      <c r="A1292" s="1">
        <v>43605</v>
      </c>
      <c r="B1292" s="69" t="s">
        <v>55</v>
      </c>
      <c r="C1292" s="79" t="s">
        <v>42</v>
      </c>
      <c r="D1292" s="80">
        <v>12999</v>
      </c>
      <c r="E1292" s="85">
        <v>2.02</v>
      </c>
      <c r="F1292" s="82">
        <v>43605</v>
      </c>
      <c r="G1292" s="85">
        <v>1.9972</v>
      </c>
      <c r="H1292" s="81">
        <f aca="true" t="shared" si="940" ref="H1292:H1312">E1292*D1292</f>
        <v>26257.98</v>
      </c>
      <c r="I1292" s="81">
        <f t="shared" si="936"/>
        <v>25961.6028</v>
      </c>
      <c r="J1292" s="83">
        <f t="shared" si="937"/>
        <v>0</v>
      </c>
      <c r="K1292" s="80">
        <f t="shared" si="935"/>
        <v>0</v>
      </c>
      <c r="L1292" s="84">
        <f t="shared" si="938"/>
        <v>-0.011287128712871249</v>
      </c>
      <c r="M1292" s="53">
        <f t="shared" si="939"/>
        <v>-296.377199999999</v>
      </c>
      <c r="V1292" s="1">
        <v>43605</v>
      </c>
      <c r="W1292" s="46">
        <v>-296.377199999999</v>
      </c>
      <c r="X1292" s="46">
        <f t="shared" si="900"/>
        <v>57466.517436000126</v>
      </c>
    </row>
    <row r="1293" spans="1:24" ht="12.75">
      <c r="A1293" s="1">
        <v>43606</v>
      </c>
      <c r="B1293" s="69" t="s">
        <v>40</v>
      </c>
      <c r="C1293" s="79" t="s">
        <v>42</v>
      </c>
      <c r="D1293" s="80">
        <v>4999</v>
      </c>
      <c r="E1293" s="86">
        <v>5.736</v>
      </c>
      <c r="F1293" s="82">
        <v>43606</v>
      </c>
      <c r="G1293" s="85">
        <v>5.7418</v>
      </c>
      <c r="H1293" s="81">
        <f t="shared" si="940"/>
        <v>28674.264</v>
      </c>
      <c r="I1293" s="81">
        <f t="shared" si="936"/>
        <v>28703.258199999997</v>
      </c>
      <c r="J1293" s="83">
        <f t="shared" si="937"/>
        <v>0</v>
      </c>
      <c r="K1293" s="80">
        <f aca="true" t="shared" si="941" ref="K1293:K1298">H1292*J1292</f>
        <v>0</v>
      </c>
      <c r="L1293" s="84">
        <f t="shared" si="938"/>
        <v>0.0010111576011156683</v>
      </c>
      <c r="M1293" s="53">
        <f t="shared" si="939"/>
        <v>28.994199999997367</v>
      </c>
      <c r="V1293" s="1">
        <v>43606</v>
      </c>
      <c r="W1293" s="46">
        <v>28.994199999997363</v>
      </c>
      <c r="X1293" s="46">
        <f t="shared" si="900"/>
        <v>57495.51163600013</v>
      </c>
    </row>
    <row r="1294" spans="1:24" ht="12.75">
      <c r="A1294" s="1">
        <v>43607</v>
      </c>
      <c r="B1294" s="69" t="s">
        <v>165</v>
      </c>
      <c r="C1294" s="79" t="s">
        <v>42</v>
      </c>
      <c r="D1294" s="80">
        <v>3333</v>
      </c>
      <c r="E1294" s="81">
        <v>8.02</v>
      </c>
      <c r="F1294" s="82">
        <v>43607</v>
      </c>
      <c r="G1294" s="85">
        <v>7.9327</v>
      </c>
      <c r="H1294" s="81">
        <f t="shared" si="940"/>
        <v>26730.66</v>
      </c>
      <c r="I1294" s="81">
        <f aca="true" t="shared" si="942" ref="I1294:I1308">IF(F1294&gt;0,G1294*D1294,0)</f>
        <v>26439.6891</v>
      </c>
      <c r="J1294" s="83">
        <f aca="true" t="shared" si="943" ref="J1294:J1299">IF(F1294&gt;0,F1294-A1294,0)</f>
        <v>0</v>
      </c>
      <c r="K1294" s="80">
        <f t="shared" si="941"/>
        <v>0</v>
      </c>
      <c r="L1294" s="84">
        <f aca="true" t="shared" si="944" ref="L1294:L1308">IF(F1294&gt;0,IF(LEFT(UPPER(C1294))="S",(H1294-I1294)/H1294,(I1294-H1294)/H1294),0)</f>
        <v>-0.010885286783042404</v>
      </c>
      <c r="M1294" s="53">
        <f aca="true" t="shared" si="945" ref="M1294:M1308">(H1294*L1294)</f>
        <v>-290.97090000000026</v>
      </c>
      <c r="V1294" s="1">
        <v>43607</v>
      </c>
      <c r="W1294" s="46">
        <v>-290.97090000000026</v>
      </c>
      <c r="X1294" s="46">
        <f t="shared" si="900"/>
        <v>57204.540736000126</v>
      </c>
    </row>
    <row r="1295" spans="1:24" ht="12.75">
      <c r="A1295" s="1">
        <v>43608</v>
      </c>
      <c r="B1295" s="69" t="s">
        <v>165</v>
      </c>
      <c r="C1295" s="79" t="s">
        <v>42</v>
      </c>
      <c r="D1295" s="80">
        <v>2222</v>
      </c>
      <c r="E1295" s="85">
        <v>7.742</v>
      </c>
      <c r="F1295" s="82">
        <v>43608</v>
      </c>
      <c r="G1295" s="85">
        <v>7.716</v>
      </c>
      <c r="H1295" s="81">
        <f t="shared" si="940"/>
        <v>17202.724</v>
      </c>
      <c r="I1295" s="81">
        <f t="shared" si="942"/>
        <v>17144.952</v>
      </c>
      <c r="J1295" s="83">
        <f t="shared" si="943"/>
        <v>0</v>
      </c>
      <c r="K1295" s="80">
        <f t="shared" si="941"/>
        <v>0</v>
      </c>
      <c r="L1295" s="84">
        <f t="shared" si="944"/>
        <v>-0.0033583053474552757</v>
      </c>
      <c r="M1295" s="53">
        <f t="shared" si="945"/>
        <v>-57.771999999997206</v>
      </c>
      <c r="V1295" s="1">
        <v>43608</v>
      </c>
      <c r="W1295" s="46">
        <v>-57.771999999997206</v>
      </c>
      <c r="X1295" s="46">
        <f t="shared" si="900"/>
        <v>57146.76873600013</v>
      </c>
    </row>
    <row r="1296" spans="1:24" ht="12.75">
      <c r="A1296" s="1">
        <v>43609</v>
      </c>
      <c r="B1296" s="69" t="s">
        <v>131</v>
      </c>
      <c r="C1296" s="79" t="s">
        <v>46</v>
      </c>
      <c r="D1296" s="80">
        <v>1222</v>
      </c>
      <c r="E1296" s="81">
        <v>13.815</v>
      </c>
      <c r="F1296" s="82">
        <v>43609</v>
      </c>
      <c r="G1296" s="85">
        <v>13.66</v>
      </c>
      <c r="H1296" s="81">
        <f t="shared" si="940"/>
        <v>16881.93</v>
      </c>
      <c r="I1296" s="81">
        <f t="shared" si="942"/>
        <v>16692.52</v>
      </c>
      <c r="J1296" s="83">
        <f t="shared" si="943"/>
        <v>0</v>
      </c>
      <c r="K1296" s="80">
        <f t="shared" si="941"/>
        <v>0</v>
      </c>
      <c r="L1296" s="84">
        <f t="shared" si="944"/>
        <v>0.011219688744118703</v>
      </c>
      <c r="M1296" s="53">
        <f t="shared" si="945"/>
        <v>189.40999999999985</v>
      </c>
      <c r="V1296" s="1">
        <v>43609</v>
      </c>
      <c r="W1296" s="46">
        <v>189.40999999999985</v>
      </c>
      <c r="X1296" s="46">
        <f t="shared" si="900"/>
        <v>57336.17873600013</v>
      </c>
    </row>
    <row r="1297" spans="1:24" ht="12.75">
      <c r="A1297" s="1">
        <v>43612</v>
      </c>
      <c r="B1297" s="69" t="s">
        <v>187</v>
      </c>
      <c r="C1297" s="79" t="s">
        <v>42</v>
      </c>
      <c r="D1297" s="80">
        <v>1222</v>
      </c>
      <c r="E1297" s="81">
        <v>12.86</v>
      </c>
      <c r="F1297" s="82">
        <v>43612</v>
      </c>
      <c r="G1297" s="85">
        <v>12.615</v>
      </c>
      <c r="H1297" s="81">
        <f t="shared" si="940"/>
        <v>15714.92</v>
      </c>
      <c r="I1297" s="81">
        <f t="shared" si="942"/>
        <v>15415.53</v>
      </c>
      <c r="J1297" s="83">
        <f t="shared" si="943"/>
        <v>0</v>
      </c>
      <c r="K1297" s="80">
        <f t="shared" si="941"/>
        <v>0</v>
      </c>
      <c r="L1297" s="84">
        <f t="shared" si="944"/>
        <v>-0.019051321928460305</v>
      </c>
      <c r="M1297" s="53">
        <f t="shared" si="945"/>
        <v>-299.3899999999994</v>
      </c>
      <c r="V1297" s="1">
        <v>43612</v>
      </c>
      <c r="W1297" s="46">
        <v>-299.3899999999994</v>
      </c>
      <c r="X1297" s="46">
        <f t="shared" si="900"/>
        <v>57036.78873600013</v>
      </c>
    </row>
    <row r="1298" spans="1:24" ht="12.75">
      <c r="A1298" s="1">
        <v>43613</v>
      </c>
      <c r="B1298" s="69" t="s">
        <v>62</v>
      </c>
      <c r="C1298" s="79" t="s">
        <v>42</v>
      </c>
      <c r="D1298" s="80">
        <v>54444</v>
      </c>
      <c r="E1298" s="85">
        <v>0.4386</v>
      </c>
      <c r="F1298" s="82">
        <v>43613</v>
      </c>
      <c r="G1298" s="85">
        <v>0.4446</v>
      </c>
      <c r="H1298" s="81">
        <f t="shared" si="940"/>
        <v>23879.1384</v>
      </c>
      <c r="I1298" s="81">
        <f t="shared" si="942"/>
        <v>24205.8024</v>
      </c>
      <c r="J1298" s="83">
        <f t="shared" si="943"/>
        <v>0</v>
      </c>
      <c r="K1298" s="80">
        <f t="shared" si="941"/>
        <v>0</v>
      </c>
      <c r="L1298" s="84">
        <f t="shared" si="944"/>
        <v>0.01367989056087554</v>
      </c>
      <c r="M1298" s="53">
        <f t="shared" si="945"/>
        <v>326.66400000000067</v>
      </c>
      <c r="V1298" s="1">
        <v>43613</v>
      </c>
      <c r="W1298" s="46">
        <v>326.66400000000067</v>
      </c>
      <c r="X1298" s="46">
        <f t="shared" si="900"/>
        <v>57363.45273600014</v>
      </c>
    </row>
    <row r="1299" spans="1:24" ht="12.75">
      <c r="A1299" s="1">
        <v>43614</v>
      </c>
      <c r="B1299" s="69" t="s">
        <v>185</v>
      </c>
      <c r="C1299" s="79" t="s">
        <v>42</v>
      </c>
      <c r="D1299" s="80">
        <v>10333</v>
      </c>
      <c r="E1299" s="85">
        <v>1.6131</v>
      </c>
      <c r="F1299" s="82">
        <v>43614</v>
      </c>
      <c r="G1299" s="85">
        <v>1.641</v>
      </c>
      <c r="H1299" s="81">
        <f t="shared" si="940"/>
        <v>16668.1623</v>
      </c>
      <c r="I1299" s="81">
        <f t="shared" si="942"/>
        <v>16956.453</v>
      </c>
      <c r="J1299" s="83">
        <f t="shared" si="943"/>
        <v>0</v>
      </c>
      <c r="K1299" s="80">
        <f aca="true" t="shared" si="946" ref="K1299:K1304">H1298*J1298</f>
        <v>0</v>
      </c>
      <c r="L1299" s="84">
        <f t="shared" si="944"/>
        <v>0.017295889901432108</v>
      </c>
      <c r="M1299" s="53">
        <f t="shared" si="945"/>
        <v>288.2907000000014</v>
      </c>
      <c r="V1299" s="1">
        <v>43614</v>
      </c>
      <c r="W1299" s="46">
        <v>288.2907000000014</v>
      </c>
      <c r="X1299" s="46">
        <f t="shared" si="900"/>
        <v>57651.743436000135</v>
      </c>
    </row>
    <row r="1300" spans="1:24" ht="12.75">
      <c r="A1300" s="1">
        <v>43615</v>
      </c>
      <c r="B1300" s="69" t="s">
        <v>62</v>
      </c>
      <c r="C1300" s="79" t="s">
        <v>42</v>
      </c>
      <c r="D1300" s="80">
        <v>45999</v>
      </c>
      <c r="E1300" s="85">
        <v>0.4486</v>
      </c>
      <c r="F1300" s="82">
        <v>43615</v>
      </c>
      <c r="G1300" s="85">
        <v>0.4427</v>
      </c>
      <c r="H1300" s="81">
        <f t="shared" si="940"/>
        <v>20635.1514</v>
      </c>
      <c r="I1300" s="81">
        <f t="shared" si="942"/>
        <v>20363.757299999997</v>
      </c>
      <c r="J1300" s="83">
        <f aca="true" t="shared" si="947" ref="J1300:J1305">IF(F1300&gt;0,F1300-A1300,0)</f>
        <v>0</v>
      </c>
      <c r="K1300" s="80">
        <f t="shared" si="946"/>
        <v>0</v>
      </c>
      <c r="L1300" s="84">
        <f t="shared" si="944"/>
        <v>-0.01315202853321451</v>
      </c>
      <c r="M1300" s="53">
        <f t="shared" si="945"/>
        <v>-271.39410000000134</v>
      </c>
      <c r="V1300" s="1">
        <v>43615</v>
      </c>
      <c r="W1300" s="46">
        <v>-271.39410000000134</v>
      </c>
      <c r="X1300" s="46">
        <f t="shared" si="900"/>
        <v>57380.34933600013</v>
      </c>
    </row>
    <row r="1301" spans="1:24" ht="12.75">
      <c r="A1301" s="1">
        <v>43616</v>
      </c>
      <c r="B1301" s="69" t="s">
        <v>165</v>
      </c>
      <c r="C1301" s="79" t="s">
        <v>42</v>
      </c>
      <c r="D1301" s="80">
        <v>4444</v>
      </c>
      <c r="E1301" s="85">
        <v>7.798</v>
      </c>
      <c r="F1301" s="82">
        <v>43616</v>
      </c>
      <c r="G1301" s="85">
        <v>7.739</v>
      </c>
      <c r="H1301" s="81">
        <f t="shared" si="940"/>
        <v>34654.312</v>
      </c>
      <c r="I1301" s="81">
        <f t="shared" si="942"/>
        <v>34392.116</v>
      </c>
      <c r="J1301" s="83">
        <f t="shared" si="947"/>
        <v>0</v>
      </c>
      <c r="K1301" s="80">
        <f t="shared" si="946"/>
        <v>0</v>
      </c>
      <c r="L1301" s="84">
        <f t="shared" si="944"/>
        <v>-0.007566042575019129</v>
      </c>
      <c r="M1301" s="53">
        <f t="shared" si="945"/>
        <v>-262.1959999999963</v>
      </c>
      <c r="V1301" s="1">
        <v>43616</v>
      </c>
      <c r="W1301" s="46">
        <v>-262.1959999999963</v>
      </c>
      <c r="X1301" s="46">
        <f t="shared" si="900"/>
        <v>57118.153336000134</v>
      </c>
    </row>
    <row r="1302" spans="1:24" ht="12.75">
      <c r="A1302" s="1">
        <v>43620</v>
      </c>
      <c r="B1302" s="69" t="s">
        <v>94</v>
      </c>
      <c r="C1302" s="79" t="s">
        <v>46</v>
      </c>
      <c r="D1302" s="80">
        <v>1333</v>
      </c>
      <c r="E1302" s="81">
        <v>11.65</v>
      </c>
      <c r="F1302" s="82">
        <v>43620</v>
      </c>
      <c r="G1302" s="85">
        <v>11.876</v>
      </c>
      <c r="H1302" s="81">
        <f t="shared" si="940"/>
        <v>15529.45</v>
      </c>
      <c r="I1302" s="81">
        <f t="shared" si="942"/>
        <v>15830.707999999999</v>
      </c>
      <c r="J1302" s="83">
        <f t="shared" si="947"/>
        <v>0</v>
      </c>
      <c r="K1302" s="80">
        <f t="shared" si="946"/>
        <v>0</v>
      </c>
      <c r="L1302" s="84">
        <f t="shared" si="944"/>
        <v>-0.019399141630901156</v>
      </c>
      <c r="M1302" s="53">
        <f t="shared" si="945"/>
        <v>-301.257999999998</v>
      </c>
      <c r="V1302" s="1">
        <v>43620</v>
      </c>
      <c r="W1302" s="46">
        <v>-301.257999999998</v>
      </c>
      <c r="X1302" s="46">
        <f t="shared" si="900"/>
        <v>56816.89533600013</v>
      </c>
    </row>
    <row r="1303" spans="1:24" ht="12.75">
      <c r="A1303" s="1">
        <v>43621</v>
      </c>
      <c r="B1303" s="69" t="s">
        <v>41</v>
      </c>
      <c r="C1303" s="79" t="s">
        <v>42</v>
      </c>
      <c r="D1303" s="80">
        <v>51111</v>
      </c>
      <c r="E1303" s="85">
        <v>0.4636</v>
      </c>
      <c r="F1303" s="82">
        <v>43621</v>
      </c>
      <c r="G1303" s="85">
        <v>0.4577</v>
      </c>
      <c r="H1303" s="81">
        <f t="shared" si="940"/>
        <v>23695.0596</v>
      </c>
      <c r="I1303" s="81">
        <f t="shared" si="942"/>
        <v>23393.5047</v>
      </c>
      <c r="J1303" s="83">
        <f t="shared" si="947"/>
        <v>0</v>
      </c>
      <c r="K1303" s="80">
        <f t="shared" si="946"/>
        <v>0</v>
      </c>
      <c r="L1303" s="84">
        <f t="shared" si="944"/>
        <v>-0.012726488352027575</v>
      </c>
      <c r="M1303" s="53">
        <f t="shared" si="945"/>
        <v>-301.5548999999992</v>
      </c>
      <c r="V1303" s="1">
        <v>43621</v>
      </c>
      <c r="W1303" s="46">
        <v>-301.5548999999992</v>
      </c>
      <c r="X1303" s="46">
        <f t="shared" si="900"/>
        <v>56515.34043600013</v>
      </c>
    </row>
    <row r="1304" spans="1:24" ht="12.75">
      <c r="A1304" s="1">
        <v>43622</v>
      </c>
      <c r="B1304" s="69" t="s">
        <v>39</v>
      </c>
      <c r="C1304" s="79" t="s">
        <v>46</v>
      </c>
      <c r="D1304" s="80">
        <v>4222</v>
      </c>
      <c r="E1304" s="85">
        <v>4.0862</v>
      </c>
      <c r="F1304" s="82">
        <v>43622</v>
      </c>
      <c r="G1304" s="86">
        <v>4.086</v>
      </c>
      <c r="H1304" s="81">
        <f t="shared" si="940"/>
        <v>17251.9364</v>
      </c>
      <c r="I1304" s="81">
        <f t="shared" si="942"/>
        <v>17251.092</v>
      </c>
      <c r="J1304" s="83">
        <f t="shared" si="947"/>
        <v>0</v>
      </c>
      <c r="K1304" s="80">
        <f t="shared" si="946"/>
        <v>0</v>
      </c>
      <c r="L1304" s="84">
        <f t="shared" si="944"/>
        <v>4.89452302872002E-05</v>
      </c>
      <c r="M1304" s="53">
        <f t="shared" si="945"/>
        <v>0.8443999999981315</v>
      </c>
      <c r="V1304" s="1">
        <v>43622</v>
      </c>
      <c r="W1304" s="46">
        <v>0.8443999999981315</v>
      </c>
      <c r="X1304" s="46">
        <f t="shared" si="900"/>
        <v>56516.18483600013</v>
      </c>
    </row>
    <row r="1305" spans="1:24" ht="12.75">
      <c r="A1305" s="1">
        <v>43623</v>
      </c>
      <c r="B1305" s="69" t="s">
        <v>108</v>
      </c>
      <c r="C1305" s="79" t="s">
        <v>42</v>
      </c>
      <c r="D1305" s="80">
        <v>169</v>
      </c>
      <c r="E1305" s="81">
        <v>132.75</v>
      </c>
      <c r="F1305" s="82">
        <v>43623</v>
      </c>
      <c r="G1305" s="85">
        <v>132.85</v>
      </c>
      <c r="H1305" s="81">
        <f t="shared" si="940"/>
        <v>22434.75</v>
      </c>
      <c r="I1305" s="81">
        <f t="shared" si="942"/>
        <v>22451.649999999998</v>
      </c>
      <c r="J1305" s="83">
        <f t="shared" si="947"/>
        <v>0</v>
      </c>
      <c r="K1305" s="80">
        <f aca="true" t="shared" si="948" ref="K1305:K1310">H1304*J1304</f>
        <v>0</v>
      </c>
      <c r="L1305" s="84">
        <f t="shared" si="944"/>
        <v>0.0007532956685498086</v>
      </c>
      <c r="M1305" s="53">
        <f t="shared" si="945"/>
        <v>16.899999999997817</v>
      </c>
      <c r="V1305" s="1">
        <v>43623</v>
      </c>
      <c r="W1305" s="46">
        <v>16.899999999997817</v>
      </c>
      <c r="X1305" s="46">
        <f t="shared" si="900"/>
        <v>56533.084836000126</v>
      </c>
    </row>
    <row r="1306" spans="1:24" ht="12.75">
      <c r="A1306" s="1">
        <v>43626</v>
      </c>
      <c r="B1306" s="69" t="s">
        <v>81</v>
      </c>
      <c r="C1306" s="79" t="s">
        <v>42</v>
      </c>
      <c r="D1306" s="80">
        <v>3499</v>
      </c>
      <c r="E1306" s="85">
        <v>10.108</v>
      </c>
      <c r="F1306" s="82">
        <v>43626</v>
      </c>
      <c r="G1306" s="85">
        <v>10.242</v>
      </c>
      <c r="H1306" s="81">
        <f t="shared" si="940"/>
        <v>35367.892</v>
      </c>
      <c r="I1306" s="81">
        <f t="shared" si="942"/>
        <v>35836.758</v>
      </c>
      <c r="J1306" s="83">
        <f aca="true" t="shared" si="949" ref="J1306:J1311">IF(F1306&gt;0,F1306-A1306,0)</f>
        <v>0</v>
      </c>
      <c r="K1306" s="80">
        <f t="shared" si="948"/>
        <v>0</v>
      </c>
      <c r="L1306" s="84">
        <f t="shared" si="944"/>
        <v>0.01325682627621691</v>
      </c>
      <c r="M1306" s="53">
        <f t="shared" si="945"/>
        <v>468.8660000000018</v>
      </c>
      <c r="V1306" s="1">
        <v>43626</v>
      </c>
      <c r="W1306" s="46">
        <v>468.8660000000018</v>
      </c>
      <c r="X1306" s="46">
        <f t="shared" si="900"/>
        <v>57001.95083600013</v>
      </c>
    </row>
    <row r="1307" spans="1:24" ht="12.75">
      <c r="A1307" s="1">
        <v>43627</v>
      </c>
      <c r="B1307" s="69" t="s">
        <v>173</v>
      </c>
      <c r="C1307" s="79" t="s">
        <v>42</v>
      </c>
      <c r="D1307" s="80">
        <v>133</v>
      </c>
      <c r="E1307" s="81">
        <v>97.9</v>
      </c>
      <c r="F1307" s="82">
        <v>43627</v>
      </c>
      <c r="G1307" s="81">
        <v>98.5</v>
      </c>
      <c r="H1307" s="81">
        <f t="shared" si="940"/>
        <v>13020.7</v>
      </c>
      <c r="I1307" s="81">
        <f t="shared" si="942"/>
        <v>13100.5</v>
      </c>
      <c r="J1307" s="83">
        <f t="shared" si="949"/>
        <v>0</v>
      </c>
      <c r="K1307" s="80">
        <f t="shared" si="948"/>
        <v>0</v>
      </c>
      <c r="L1307" s="84">
        <f t="shared" si="944"/>
        <v>0.0061287027579161844</v>
      </c>
      <c r="M1307" s="53">
        <f t="shared" si="945"/>
        <v>79.79999999999927</v>
      </c>
      <c r="V1307" s="1">
        <v>43627</v>
      </c>
      <c r="W1307" s="46">
        <v>79.79999999999927</v>
      </c>
      <c r="X1307" s="46">
        <f t="shared" si="900"/>
        <v>57081.75083600012</v>
      </c>
    </row>
    <row r="1308" spans="1:24" ht="12.75">
      <c r="A1308" s="1">
        <v>43630</v>
      </c>
      <c r="B1308" s="69" t="s">
        <v>62</v>
      </c>
      <c r="C1308" s="79" t="s">
        <v>42</v>
      </c>
      <c r="D1308" s="80">
        <v>78888</v>
      </c>
      <c r="E1308" s="85">
        <v>0.4638</v>
      </c>
      <c r="F1308" s="82">
        <v>43630</v>
      </c>
      <c r="G1308" s="81">
        <v>0.46</v>
      </c>
      <c r="H1308" s="81">
        <f t="shared" si="940"/>
        <v>36588.2544</v>
      </c>
      <c r="I1308" s="81">
        <f t="shared" si="942"/>
        <v>36288.48</v>
      </c>
      <c r="J1308" s="83">
        <f t="shared" si="949"/>
        <v>0</v>
      </c>
      <c r="K1308" s="80">
        <f t="shared" si="948"/>
        <v>0</v>
      </c>
      <c r="L1308" s="84">
        <f t="shared" si="944"/>
        <v>-0.008193186718412966</v>
      </c>
      <c r="M1308" s="53">
        <f t="shared" si="945"/>
        <v>-299.7743999999947</v>
      </c>
      <c r="V1308" s="1">
        <v>43630</v>
      </c>
      <c r="W1308" s="46">
        <v>-299.7743999999948</v>
      </c>
      <c r="X1308" s="46">
        <f t="shared" si="900"/>
        <v>56781.97643600013</v>
      </c>
    </row>
    <row r="1309" spans="1:24" ht="12.75">
      <c r="A1309" s="1">
        <v>43633</v>
      </c>
      <c r="B1309" s="69" t="s">
        <v>62</v>
      </c>
      <c r="C1309" s="79" t="s">
        <v>42</v>
      </c>
      <c r="D1309" s="80">
        <v>67777</v>
      </c>
      <c r="E1309" s="85">
        <v>0.4635</v>
      </c>
      <c r="F1309" s="82">
        <v>43633</v>
      </c>
      <c r="G1309" s="85">
        <v>0.4592</v>
      </c>
      <c r="H1309" s="81">
        <f t="shared" si="940"/>
        <v>31414.6395</v>
      </c>
      <c r="I1309" s="81">
        <f>IF(F1309&gt;0,G1309*D1309,0)</f>
        <v>31123.1984</v>
      </c>
      <c r="J1309" s="83">
        <f t="shared" si="949"/>
        <v>0</v>
      </c>
      <c r="K1309" s="80">
        <f t="shared" si="948"/>
        <v>0</v>
      </c>
      <c r="L1309" s="84">
        <f>IF(F1309&gt;0,IF(LEFT(UPPER(C1309))="S",(H1309-I1309)/H1309,(I1309-H1309)/H1309),0)</f>
        <v>-0.009277238403451996</v>
      </c>
      <c r="M1309" s="53">
        <f>(H1309*L1309)</f>
        <v>-291.4411</v>
      </c>
      <c r="V1309" s="1">
        <v>43633</v>
      </c>
      <c r="W1309" s="46">
        <v>-291.4411</v>
      </c>
      <c r="X1309" s="46">
        <f t="shared" si="900"/>
        <v>56490.53533600013</v>
      </c>
    </row>
    <row r="1310" spans="1:24" ht="12.75">
      <c r="A1310" s="1">
        <v>43634</v>
      </c>
      <c r="B1310" s="69" t="s">
        <v>53</v>
      </c>
      <c r="C1310" s="6" t="s">
        <v>42</v>
      </c>
      <c r="D1310" s="80">
        <v>6666</v>
      </c>
      <c r="E1310" s="85">
        <v>2.26</v>
      </c>
      <c r="F1310" s="82">
        <v>43634</v>
      </c>
      <c r="G1310" s="85">
        <v>2.334</v>
      </c>
      <c r="H1310" s="81">
        <f t="shared" si="940"/>
        <v>15065.159999999998</v>
      </c>
      <c r="I1310" s="81">
        <f>IF(F1310&gt;0,G1310*D1310,0)</f>
        <v>15558.444000000001</v>
      </c>
      <c r="J1310" s="83">
        <f t="shared" si="949"/>
        <v>0</v>
      </c>
      <c r="K1310" s="80">
        <f t="shared" si="948"/>
        <v>0</v>
      </c>
      <c r="L1310" s="84">
        <f>IF(F1310&gt;0,IF(LEFT(UPPER(C1310))="S",(H1310-I1310)/H1310,(I1310-H1310)/H1310),0)</f>
        <v>0.03274336283185863</v>
      </c>
      <c r="M1310" s="53">
        <f>(H1310*L1310)</f>
        <v>493.2840000000033</v>
      </c>
      <c r="V1310" s="1">
        <v>43634</v>
      </c>
      <c r="W1310" s="46">
        <v>493.2840000000033</v>
      </c>
      <c r="X1310" s="46">
        <f t="shared" si="900"/>
        <v>56983.81933600013</v>
      </c>
    </row>
    <row r="1311" spans="1:24" ht="12.75">
      <c r="A1311" s="1">
        <v>43635</v>
      </c>
      <c r="B1311" s="69" t="s">
        <v>149</v>
      </c>
      <c r="C1311" s="6" t="s">
        <v>42</v>
      </c>
      <c r="D1311" s="80">
        <v>2888</v>
      </c>
      <c r="E1311" s="81">
        <v>10.98</v>
      </c>
      <c r="F1311" s="82">
        <v>43635</v>
      </c>
      <c r="G1311" s="85">
        <v>10.965</v>
      </c>
      <c r="H1311" s="81">
        <f t="shared" si="940"/>
        <v>31710.24</v>
      </c>
      <c r="I1311" s="81">
        <f>IF(F1311&gt;0,G1311*D1311,0)</f>
        <v>31666.92</v>
      </c>
      <c r="J1311" s="83">
        <f t="shared" si="949"/>
        <v>0</v>
      </c>
      <c r="K1311" s="80">
        <f>H1310*J1310</f>
        <v>0</v>
      </c>
      <c r="L1311" s="84">
        <f>IF(F1311&gt;0,IF(LEFT(UPPER(C1311))="S",(H1311-I1311)/H1311,(I1311-H1311)/H1311),0)</f>
        <v>-0.0013661202185793404</v>
      </c>
      <c r="M1311" s="53">
        <f>(H1311*L1311)</f>
        <v>-43.32000000000335</v>
      </c>
      <c r="V1311" s="1">
        <v>43635</v>
      </c>
      <c r="W1311" s="46">
        <v>-43.32000000000335</v>
      </c>
      <c r="X1311" s="46">
        <f t="shared" si="900"/>
        <v>56940.499336000124</v>
      </c>
    </row>
    <row r="1312" spans="1:24" ht="12.75">
      <c r="A1312" s="1">
        <v>43636</v>
      </c>
      <c r="B1312" s="69" t="s">
        <v>188</v>
      </c>
      <c r="C1312" s="6" t="s">
        <v>46</v>
      </c>
      <c r="D1312" s="80">
        <v>9333</v>
      </c>
      <c r="E1312" s="86">
        <v>2.397</v>
      </c>
      <c r="F1312" s="82">
        <v>43636</v>
      </c>
      <c r="G1312" s="85">
        <v>2.361</v>
      </c>
      <c r="H1312" s="81">
        <f t="shared" si="940"/>
        <v>22371.200999999997</v>
      </c>
      <c r="I1312" s="81">
        <f>IF(F1312&gt;0,G1312*D1312,0)</f>
        <v>22035.213000000003</v>
      </c>
      <c r="J1312" s="83">
        <f>IF(F1312&gt;0,F1312-A1312,0)</f>
        <v>0</v>
      </c>
      <c r="K1312" s="80">
        <f>H1311*J1311</f>
        <v>0</v>
      </c>
      <c r="L1312" s="84">
        <f>IF(F1312&gt;0,IF(LEFT(UPPER(C1312))="S",(H1312-I1312)/H1312,(I1312-H1312)/H1312),0)</f>
        <v>0.015018773466833273</v>
      </c>
      <c r="M1312" s="53">
        <f>(H1312*L1312)</f>
        <v>335.9879999999939</v>
      </c>
      <c r="V1312" s="1">
        <v>43636</v>
      </c>
      <c r="W1312" s="46">
        <v>335.9879999999939</v>
      </c>
      <c r="X1312" s="46">
        <f t="shared" si="900"/>
        <v>57276.48733600012</v>
      </c>
    </row>
    <row r="1314" ht="12.75">
      <c r="M1314" s="53">
        <f>SUM(M2:M1313)</f>
        <v>57276.59387700024</v>
      </c>
    </row>
  </sheetData>
  <sheetProtection password="DC99" sheet="1" objects="1" selectLockedCells="1" selectUnlockedCells="1"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2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1.8515625" style="0" bestFit="1" customWidth="1"/>
    <col min="2" max="2" width="8.421875" style="0" customWidth="1"/>
    <col min="4" max="4" width="11.8515625" style="0" bestFit="1" customWidth="1"/>
    <col min="5" max="5" width="10.00390625" style="0" bestFit="1" customWidth="1"/>
    <col min="6" max="6" width="10.28125" style="0" bestFit="1" customWidth="1"/>
    <col min="7" max="7" width="11.28125" style="0" bestFit="1" customWidth="1"/>
    <col min="8" max="8" width="11.8515625" style="0" bestFit="1" customWidth="1"/>
    <col min="13" max="13" width="10.140625" style="0" bestFit="1" customWidth="1"/>
  </cols>
  <sheetData>
    <row r="1" spans="1:13" ht="12.75">
      <c r="A1" s="1">
        <v>38110</v>
      </c>
      <c r="B1" s="56">
        <v>-63</v>
      </c>
      <c r="M1" s="1"/>
    </row>
    <row r="2" spans="1:13" ht="12.75">
      <c r="A2" s="1">
        <v>38111</v>
      </c>
      <c r="B2" s="56">
        <v>179.44</v>
      </c>
      <c r="D2" s="62"/>
      <c r="E2" s="62"/>
      <c r="F2" s="62"/>
      <c r="G2" s="62"/>
      <c r="H2" s="62"/>
      <c r="I2" s="62"/>
      <c r="J2" s="62"/>
      <c r="M2" s="1"/>
    </row>
    <row r="3" spans="1:13" ht="12.75">
      <c r="A3" s="1">
        <v>38112</v>
      </c>
      <c r="B3" s="59">
        <v>79</v>
      </c>
      <c r="D3" s="62"/>
      <c r="E3" s="62"/>
      <c r="F3" s="62"/>
      <c r="G3" s="62"/>
      <c r="H3" s="62"/>
      <c r="I3" s="62"/>
      <c r="J3" s="62"/>
      <c r="M3" s="1"/>
    </row>
    <row r="4" spans="1:13" ht="12.75">
      <c r="A4" s="1">
        <v>38113</v>
      </c>
      <c r="B4" s="59">
        <v>-116</v>
      </c>
      <c r="D4" s="62"/>
      <c r="E4" s="62"/>
      <c r="F4" s="62"/>
      <c r="G4" s="62"/>
      <c r="H4" s="62"/>
      <c r="I4" s="62"/>
      <c r="J4" s="62"/>
      <c r="M4" s="1"/>
    </row>
    <row r="5" spans="1:13" ht="12.75">
      <c r="A5" s="1">
        <v>38114</v>
      </c>
      <c r="B5" s="59">
        <v>-240</v>
      </c>
      <c r="D5" s="63"/>
      <c r="E5" s="62"/>
      <c r="F5" s="62"/>
      <c r="G5" s="64"/>
      <c r="H5" s="63"/>
      <c r="I5" s="64"/>
      <c r="J5" s="65"/>
      <c r="M5" s="1"/>
    </row>
    <row r="6" spans="1:10" ht="12.75">
      <c r="A6" s="1">
        <v>38118</v>
      </c>
      <c r="B6" s="57">
        <v>-141</v>
      </c>
      <c r="D6" s="63"/>
      <c r="E6" s="62"/>
      <c r="F6" s="62"/>
      <c r="G6" s="62"/>
      <c r="H6" s="63"/>
      <c r="I6" s="62"/>
      <c r="J6" s="62"/>
    </row>
    <row r="7" spans="1:10" ht="12.75">
      <c r="A7" s="1">
        <v>38119</v>
      </c>
      <c r="B7" s="57">
        <v>48</v>
      </c>
      <c r="D7" s="63"/>
      <c r="E7" s="62"/>
      <c r="F7" s="62"/>
      <c r="G7" s="62"/>
      <c r="H7" s="63"/>
      <c r="I7" s="62"/>
      <c r="J7" s="62"/>
    </row>
    <row r="8" spans="1:10" ht="12.75">
      <c r="A8" s="1">
        <v>38120</v>
      </c>
      <c r="B8" s="57">
        <v>-200</v>
      </c>
      <c r="D8" s="63"/>
      <c r="E8" s="62"/>
      <c r="F8" s="62"/>
      <c r="G8" s="62"/>
      <c r="H8" s="63"/>
      <c r="I8" s="62"/>
      <c r="J8" s="62"/>
    </row>
    <row r="9" spans="1:10" ht="12.75">
      <c r="A9" s="1">
        <v>38121</v>
      </c>
      <c r="B9" s="57">
        <v>253</v>
      </c>
      <c r="D9" s="62"/>
      <c r="E9" s="62"/>
      <c r="F9" s="62"/>
      <c r="G9" s="62"/>
      <c r="H9" s="62"/>
      <c r="I9" s="62"/>
      <c r="J9" s="62"/>
    </row>
    <row r="10" spans="1:10" ht="12.75">
      <c r="A10" s="1">
        <v>38124</v>
      </c>
      <c r="B10" s="57">
        <v>-149</v>
      </c>
      <c r="D10" s="62"/>
      <c r="E10" s="62"/>
      <c r="F10" s="62"/>
      <c r="G10" s="62"/>
      <c r="H10" s="62"/>
      <c r="I10" s="62"/>
      <c r="J10" s="62"/>
    </row>
    <row r="11" spans="1:10" ht="12.75">
      <c r="A11" s="1">
        <v>38125</v>
      </c>
      <c r="B11" s="57">
        <v>90</v>
      </c>
      <c r="D11" s="62"/>
      <c r="E11" s="62"/>
      <c r="F11" s="62"/>
      <c r="G11" s="62"/>
      <c r="H11" s="62"/>
      <c r="I11" s="62"/>
      <c r="J11" s="62"/>
    </row>
    <row r="12" spans="1:10" ht="12.75">
      <c r="A12" s="1">
        <v>38127</v>
      </c>
      <c r="B12" s="57">
        <v>45</v>
      </c>
      <c r="D12" s="62"/>
      <c r="E12" s="62"/>
      <c r="F12" s="62"/>
      <c r="G12" s="66"/>
      <c r="H12" s="62"/>
      <c r="I12" s="62"/>
      <c r="J12" s="62"/>
    </row>
    <row r="13" spans="1:2" ht="12.75">
      <c r="A13" s="1">
        <v>38128</v>
      </c>
      <c r="B13" s="57">
        <v>206</v>
      </c>
    </row>
    <row r="14" spans="1:2" ht="12.75">
      <c r="A14" s="1">
        <v>38133</v>
      </c>
      <c r="B14" s="57">
        <v>-5</v>
      </c>
    </row>
    <row r="15" spans="1:2" ht="12.75">
      <c r="A15" s="1">
        <v>38134</v>
      </c>
      <c r="B15" s="57">
        <v>255</v>
      </c>
    </row>
    <row r="16" spans="1:6" ht="12.75">
      <c r="A16" s="1">
        <v>38135</v>
      </c>
      <c r="B16" s="57">
        <v>91</v>
      </c>
      <c r="F16" s="10"/>
    </row>
    <row r="17" spans="1:2" ht="12.75">
      <c r="A17" s="1">
        <v>38138</v>
      </c>
      <c r="B17" s="57">
        <v>-215</v>
      </c>
    </row>
    <row r="18" spans="1:10" ht="12.75">
      <c r="A18" s="55"/>
      <c r="B18" s="57"/>
      <c r="J18" s="60"/>
    </row>
    <row r="19" spans="1:2" ht="12.75">
      <c r="A19" s="55"/>
      <c r="B19" s="57"/>
    </row>
    <row r="20" spans="1:2" ht="12.75">
      <c r="A20" s="55"/>
      <c r="B20" s="57"/>
    </row>
    <row r="21" spans="1:2" ht="12.75">
      <c r="A21" s="58"/>
      <c r="B21" s="57"/>
    </row>
    <row r="23" ht="12.75">
      <c r="J23" s="60"/>
    </row>
    <row r="24" ht="12.75">
      <c r="B24" s="54">
        <f>SUM(B1:B19)</f>
        <v>117.44</v>
      </c>
    </row>
  </sheetData>
  <sheetProtection/>
  <dataValidations count="1">
    <dataValidation type="date" operator="greaterThan" allowBlank="1" showErrorMessage="1" errorTitle="Controllo Data" error="Il Campo non contiene un formato data valido!" sqref="A1:A17">
      <formula1>34700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2019-06-20T16:17:08Z</dcterms:modified>
  <cp:category/>
  <cp:version/>
  <cp:contentType/>
  <cp:contentStatus/>
</cp:coreProperties>
</file>