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<sst xmlns="http://schemas.openxmlformats.org/spreadsheetml/2006/main" count="138" uniqueCount="67">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</sst>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4.75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5225"/>
          <c:h val="0.789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39677735"/>
        <c:axId val="21555296"/>
      </c:areaChart>
      <c:dateAx>
        <c:axId val="39677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55296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2155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777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923925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200525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25">
      <selection activeCell="G44" sqref="G44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5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7">
        <f aca="true" t="shared" si="0" ref="H2:H7">E2*D2</f>
        <v>0.0091</v>
      </c>
      <c r="I2" s="77">
        <f aca="true" t="shared" si="1" ref="I2:I7">IF(F2&gt;0,G2*D2,0)</f>
        <v>0.01</v>
      </c>
      <c r="J2" s="78">
        <f aca="true" t="shared" si="2" ref="J2:J7">IF(F2&gt;0,F2-A2,0)</f>
        <v>7</v>
      </c>
      <c r="K2" s="75">
        <f aca="true" t="shared" si="3" ref="K2:K7">H2*J2</f>
        <v>0.0637</v>
      </c>
      <c r="L2" s="79">
        <f aca="true" t="shared" si="4" ref="L2:L7">IF(F2&gt;0,IF(LEFT(UPPER(C2))="S",(H2-I2)/H2,(I2-H2)/H2),0)</f>
        <v>0.09890109890109887</v>
      </c>
      <c r="M2" s="80">
        <f aca="true" t="shared" si="5" ref="M2:M7">(H2*L2)</f>
        <v>0.0008999999999999998</v>
      </c>
      <c r="N2" s="51">
        <f>COUNT(A2:A5998)</f>
        <v>43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5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7">
        <f t="shared" si="0"/>
        <v>0.01</v>
      </c>
      <c r="I3" s="77">
        <f t="shared" si="1"/>
        <v>0.0109</v>
      </c>
      <c r="J3" s="78">
        <f t="shared" si="2"/>
        <v>40</v>
      </c>
      <c r="K3" s="75">
        <f t="shared" si="3"/>
        <v>0.4</v>
      </c>
      <c r="L3" s="79">
        <f t="shared" si="4"/>
        <v>0.08999999999999997</v>
      </c>
      <c r="M3" s="80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5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7">
        <f t="shared" si="0"/>
        <v>5</v>
      </c>
      <c r="I4" s="77">
        <f t="shared" si="1"/>
        <v>5.45</v>
      </c>
      <c r="J4" s="78">
        <f t="shared" si="2"/>
        <v>10</v>
      </c>
      <c r="K4" s="75">
        <f t="shared" si="3"/>
        <v>50</v>
      </c>
      <c r="L4" s="79">
        <f t="shared" si="4"/>
        <v>0.09000000000000004</v>
      </c>
      <c r="M4" s="80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5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7">
        <f t="shared" si="0"/>
        <v>4.85</v>
      </c>
      <c r="I5" s="77">
        <f t="shared" si="1"/>
        <v>5.3</v>
      </c>
      <c r="J5" s="78">
        <f t="shared" si="2"/>
        <v>7</v>
      </c>
      <c r="K5" s="75">
        <f t="shared" si="3"/>
        <v>33.949999999999996</v>
      </c>
      <c r="L5" s="79">
        <f t="shared" si="4"/>
        <v>0.09278350515463922</v>
      </c>
      <c r="M5" s="80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5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7">
        <f t="shared" si="0"/>
        <v>5</v>
      </c>
      <c r="I6" s="77">
        <f t="shared" si="1"/>
        <v>5.9</v>
      </c>
      <c r="J6" s="78">
        <f t="shared" si="2"/>
        <v>8</v>
      </c>
      <c r="K6" s="75">
        <f t="shared" si="3"/>
        <v>40</v>
      </c>
      <c r="L6" s="79">
        <f t="shared" si="4"/>
        <v>0.18000000000000008</v>
      </c>
      <c r="M6" s="80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5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7">
        <f t="shared" si="0"/>
        <v>250</v>
      </c>
      <c r="I7" s="77">
        <f t="shared" si="1"/>
        <v>280</v>
      </c>
      <c r="J7" s="78">
        <f t="shared" si="2"/>
        <v>18</v>
      </c>
      <c r="K7" s="75">
        <f t="shared" si="3"/>
        <v>4500</v>
      </c>
      <c r="L7" s="79">
        <f t="shared" si="4"/>
        <v>0.12</v>
      </c>
      <c r="M7" s="80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5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7">
        <f aca="true" t="shared" si="6" ref="H8:H13">E8*D8</f>
        <v>300</v>
      </c>
      <c r="I8" s="77">
        <f aca="true" t="shared" si="7" ref="I8:I13">IF(F8&gt;0,G8*D8,0)</f>
        <v>330</v>
      </c>
      <c r="J8" s="78">
        <f aca="true" t="shared" si="8" ref="J8:J13">IF(F8&gt;0,F8-A8,0)</f>
        <v>31</v>
      </c>
      <c r="K8" s="75">
        <f aca="true" t="shared" si="9" ref="K8:K13">H8*J8</f>
        <v>9300</v>
      </c>
      <c r="L8" s="79">
        <f aca="true" t="shared" si="10" ref="L8:L13">IF(F8&gt;0,IF(LEFT(UPPER(C8))="S",(H8-I8)/H8,(I8-H8)/H8),0)</f>
        <v>0.1</v>
      </c>
      <c r="M8" s="80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5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7">
        <f t="shared" si="6"/>
        <v>2.85</v>
      </c>
      <c r="I9" s="77">
        <f t="shared" si="7"/>
        <v>3.15</v>
      </c>
      <c r="J9" s="78">
        <f t="shared" si="8"/>
        <v>7</v>
      </c>
      <c r="K9" s="75">
        <f t="shared" si="9"/>
        <v>19.95</v>
      </c>
      <c r="L9" s="79">
        <f t="shared" si="10"/>
        <v>0.10526315789473678</v>
      </c>
      <c r="M9" s="80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5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7">
        <f t="shared" si="6"/>
        <v>190</v>
      </c>
      <c r="I10" s="77">
        <f t="shared" si="7"/>
        <v>210</v>
      </c>
      <c r="J10" s="78">
        <f t="shared" si="8"/>
        <v>7</v>
      </c>
      <c r="K10" s="75">
        <f t="shared" si="9"/>
        <v>1330</v>
      </c>
      <c r="L10" s="79">
        <f t="shared" si="10"/>
        <v>0.10526315789473684</v>
      </c>
      <c r="M10" s="80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5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7">
        <f t="shared" si="6"/>
        <v>230</v>
      </c>
      <c r="I11" s="77">
        <f t="shared" si="7"/>
        <v>240</v>
      </c>
      <c r="J11" s="78">
        <f t="shared" si="8"/>
        <v>27</v>
      </c>
      <c r="K11" s="75">
        <f t="shared" si="9"/>
        <v>6210</v>
      </c>
      <c r="L11" s="79">
        <f t="shared" si="10"/>
        <v>0.043478260869565216</v>
      </c>
      <c r="M11" s="80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5" t="s">
        <v>58</v>
      </c>
      <c r="C12" s="67" t="s">
        <v>10</v>
      </c>
      <c r="D12" s="16">
        <v>1</v>
      </c>
      <c r="E12" s="4">
        <v>1.35</v>
      </c>
      <c r="F12" s="1">
        <v>44551</v>
      </c>
      <c r="G12" s="2">
        <v>1.5</v>
      </c>
      <c r="H12" s="77">
        <f t="shared" si="6"/>
        <v>1.35</v>
      </c>
      <c r="I12" s="77">
        <f t="shared" si="7"/>
        <v>1.5</v>
      </c>
      <c r="J12" s="78">
        <f t="shared" si="8"/>
        <v>6</v>
      </c>
      <c r="K12" s="75">
        <f t="shared" si="9"/>
        <v>8.100000000000001</v>
      </c>
      <c r="L12" s="79">
        <f t="shared" si="10"/>
        <v>0.11111111111111104</v>
      </c>
      <c r="M12" s="80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5" t="s">
        <v>58</v>
      </c>
      <c r="C13" s="67" t="s">
        <v>10</v>
      </c>
      <c r="D13" s="16">
        <v>1</v>
      </c>
      <c r="E13" s="4">
        <v>1.4</v>
      </c>
      <c r="F13" s="1">
        <v>44686</v>
      </c>
      <c r="G13" s="2">
        <v>1.55</v>
      </c>
      <c r="H13" s="77">
        <f t="shared" si="6"/>
        <v>1.4</v>
      </c>
      <c r="I13" s="77">
        <f t="shared" si="7"/>
        <v>1.55</v>
      </c>
      <c r="J13" s="78">
        <f t="shared" si="8"/>
        <v>3</v>
      </c>
      <c r="K13" s="75">
        <f t="shared" si="9"/>
        <v>4.199999999999999</v>
      </c>
      <c r="L13" s="79">
        <f t="shared" si="10"/>
        <v>0.10714285714285725</v>
      </c>
      <c r="M13" s="80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5" t="s">
        <v>58</v>
      </c>
      <c r="C14" s="67" t="s">
        <v>10</v>
      </c>
      <c r="D14" s="16">
        <v>1</v>
      </c>
      <c r="E14" s="4">
        <v>1.2</v>
      </c>
      <c r="F14" s="1">
        <v>44704</v>
      </c>
      <c r="G14" s="2">
        <v>1.35</v>
      </c>
      <c r="H14" s="77">
        <f aca="true" t="shared" si="13" ref="H14:H20">E14*D14</f>
        <v>1.2</v>
      </c>
      <c r="I14" s="77">
        <f aca="true" t="shared" si="14" ref="I14:I20">IF(F14&gt;0,G14*D14,0)</f>
        <v>1.35</v>
      </c>
      <c r="J14" s="78">
        <f aca="true" t="shared" si="15" ref="J14:J20">IF(F14&gt;0,F14-A14,0)</f>
        <v>11</v>
      </c>
      <c r="K14" s="75">
        <f aca="true" t="shared" si="16" ref="K14:K20">H14*J14</f>
        <v>13.2</v>
      </c>
      <c r="L14" s="79">
        <f aca="true" t="shared" si="17" ref="L14:L20">IF(F14&gt;0,IF(LEFT(UPPER(C14))="S",(H14-I14)/H14,(I14-H14)/H14),0)</f>
        <v>0.1250000000000001</v>
      </c>
      <c r="M14" s="80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5" t="s">
        <v>59</v>
      </c>
      <c r="C15" s="67" t="s">
        <v>10</v>
      </c>
      <c r="D15" s="16">
        <v>1</v>
      </c>
      <c r="E15" s="4">
        <v>4.7</v>
      </c>
      <c r="F15" s="1">
        <v>44713</v>
      </c>
      <c r="G15" s="2">
        <v>5.15</v>
      </c>
      <c r="H15" s="77">
        <f t="shared" si="13"/>
        <v>4.7</v>
      </c>
      <c r="I15" s="77">
        <f t="shared" si="14"/>
        <v>5.15</v>
      </c>
      <c r="J15" s="78">
        <f t="shared" si="15"/>
        <v>7</v>
      </c>
      <c r="K15" s="75">
        <f t="shared" si="16"/>
        <v>32.9</v>
      </c>
      <c r="L15" s="79">
        <f t="shared" si="17"/>
        <v>0.09574468085106387</v>
      </c>
      <c r="M15" s="80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5" t="s">
        <v>60</v>
      </c>
      <c r="C16" s="67" t="s">
        <v>10</v>
      </c>
      <c r="D16" s="16">
        <v>1</v>
      </c>
      <c r="E16" s="4">
        <v>19.5</v>
      </c>
      <c r="F16" s="1">
        <v>44761</v>
      </c>
      <c r="G16" s="3">
        <v>21.5</v>
      </c>
      <c r="H16" s="77">
        <f t="shared" si="13"/>
        <v>19.5</v>
      </c>
      <c r="I16" s="4">
        <f t="shared" si="14"/>
        <v>21.5</v>
      </c>
      <c r="J16" s="78">
        <f t="shared" si="15"/>
        <v>34</v>
      </c>
      <c r="K16" s="75">
        <f t="shared" si="16"/>
        <v>663</v>
      </c>
      <c r="L16" s="79">
        <f t="shared" si="17"/>
        <v>0.10256410256410256</v>
      </c>
      <c r="M16" s="80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5" t="s">
        <v>60</v>
      </c>
      <c r="C17" s="67" t="s">
        <v>10</v>
      </c>
      <c r="D17" s="16">
        <v>1</v>
      </c>
      <c r="E17" s="4">
        <v>22</v>
      </c>
      <c r="F17" s="1">
        <v>44784</v>
      </c>
      <c r="G17" s="3">
        <v>23</v>
      </c>
      <c r="H17" s="77">
        <f t="shared" si="13"/>
        <v>22</v>
      </c>
      <c r="I17" s="4">
        <f t="shared" si="14"/>
        <v>23</v>
      </c>
      <c r="J17" s="78">
        <f t="shared" si="15"/>
        <v>90</v>
      </c>
      <c r="K17" s="75">
        <f t="shared" si="16"/>
        <v>1980</v>
      </c>
      <c r="L17" s="79">
        <f t="shared" si="17"/>
        <v>0.045454545454545456</v>
      </c>
      <c r="M17" s="80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5" t="s">
        <v>59</v>
      </c>
      <c r="C18" s="67" t="s">
        <v>10</v>
      </c>
      <c r="D18" s="16">
        <v>1</v>
      </c>
      <c r="E18" s="4">
        <v>4.5</v>
      </c>
      <c r="F18" s="1">
        <v>44783</v>
      </c>
      <c r="G18" s="2">
        <v>4.55</v>
      </c>
      <c r="H18" s="77">
        <f t="shared" si="13"/>
        <v>4.5</v>
      </c>
      <c r="I18" s="77">
        <f t="shared" si="14"/>
        <v>4.55</v>
      </c>
      <c r="J18" s="78">
        <f t="shared" si="15"/>
        <v>89</v>
      </c>
      <c r="K18" s="75">
        <f t="shared" si="16"/>
        <v>400.5</v>
      </c>
      <c r="L18" s="79">
        <f t="shared" si="17"/>
        <v>0.011111111111111072</v>
      </c>
      <c r="M18" s="80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5" t="s">
        <v>58</v>
      </c>
      <c r="C19" s="67" t="s">
        <v>10</v>
      </c>
      <c r="D19" s="16">
        <v>1</v>
      </c>
      <c r="E19" s="4">
        <v>0.7</v>
      </c>
      <c r="F19" s="1">
        <v>44812</v>
      </c>
      <c r="G19" s="2">
        <v>0.76</v>
      </c>
      <c r="H19" s="77">
        <f t="shared" si="13"/>
        <v>0.7</v>
      </c>
      <c r="I19" s="77">
        <f t="shared" si="14"/>
        <v>0.76</v>
      </c>
      <c r="J19" s="78">
        <f t="shared" si="15"/>
        <v>8</v>
      </c>
      <c r="K19" s="75">
        <f t="shared" si="16"/>
        <v>5.6</v>
      </c>
      <c r="L19" s="79">
        <f t="shared" si="17"/>
        <v>0.0857142857142858</v>
      </c>
      <c r="M19" s="80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7" t="s">
        <v>10</v>
      </c>
      <c r="D20" s="16">
        <v>1</v>
      </c>
      <c r="E20" s="4">
        <v>1.5</v>
      </c>
      <c r="F20" s="1">
        <v>44811</v>
      </c>
      <c r="G20" s="2">
        <v>1.65</v>
      </c>
      <c r="H20" s="77">
        <f t="shared" si="13"/>
        <v>1.5</v>
      </c>
      <c r="I20" s="77">
        <f t="shared" si="14"/>
        <v>1.65</v>
      </c>
      <c r="J20" s="78">
        <f t="shared" si="15"/>
        <v>6</v>
      </c>
      <c r="K20" s="75">
        <f t="shared" si="16"/>
        <v>9</v>
      </c>
      <c r="L20" s="79">
        <f t="shared" si="17"/>
        <v>0.09999999999999994</v>
      </c>
      <c r="M20" s="80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7" t="s">
        <v>10</v>
      </c>
      <c r="D21" s="16">
        <v>1</v>
      </c>
      <c r="E21" s="4">
        <v>25</v>
      </c>
      <c r="F21" s="1">
        <v>44838</v>
      </c>
      <c r="G21" s="2">
        <v>27</v>
      </c>
      <c r="H21" s="77">
        <f aca="true" t="shared" si="19" ref="H21:H26">E21*D21</f>
        <v>25</v>
      </c>
      <c r="I21" s="77">
        <f aca="true" t="shared" si="20" ref="I21:I26">IF(F21&gt;0,G21*D21,0)</f>
        <v>27</v>
      </c>
      <c r="J21" s="78">
        <f aca="true" t="shared" si="21" ref="J21:J26">IF(F21&gt;0,F21-A21,0)</f>
        <v>19</v>
      </c>
      <c r="K21" s="75">
        <f aca="true" t="shared" si="22" ref="K21:K26">H21*J21</f>
        <v>475</v>
      </c>
      <c r="L21" s="79">
        <f aca="true" t="shared" si="23" ref="L21:L26">IF(F21&gt;0,IF(LEFT(UPPER(C21))="S",(H21-I21)/H21,(I21-H21)/H21),0)</f>
        <v>0.08</v>
      </c>
      <c r="M21" s="80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7" t="s">
        <v>10</v>
      </c>
      <c r="D22" s="16">
        <v>1</v>
      </c>
      <c r="E22" s="4">
        <v>2.25</v>
      </c>
      <c r="F22" s="1">
        <v>44925</v>
      </c>
      <c r="G22" s="2">
        <v>2.5</v>
      </c>
      <c r="H22" s="77">
        <f t="shared" si="19"/>
        <v>2.25</v>
      </c>
      <c r="I22" s="77">
        <f t="shared" si="20"/>
        <v>2.5</v>
      </c>
      <c r="J22" s="78">
        <f t="shared" si="21"/>
        <v>25</v>
      </c>
      <c r="K22" s="75">
        <f t="shared" si="22"/>
        <v>56.25</v>
      </c>
      <c r="L22" s="79">
        <f t="shared" si="23"/>
        <v>0.1111111111111111</v>
      </c>
      <c r="M22" s="80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7" t="s">
        <v>10</v>
      </c>
      <c r="D23" s="16">
        <v>1</v>
      </c>
      <c r="E23" s="4">
        <v>4.3</v>
      </c>
      <c r="F23" s="1">
        <v>44950</v>
      </c>
      <c r="G23" s="2">
        <v>2</v>
      </c>
      <c r="H23" s="77">
        <f t="shared" si="19"/>
        <v>4.3</v>
      </c>
      <c r="I23" s="77">
        <f t="shared" si="20"/>
        <v>2</v>
      </c>
      <c r="J23" s="78">
        <f t="shared" si="21"/>
        <v>99</v>
      </c>
      <c r="K23" s="75">
        <f t="shared" si="22"/>
        <v>425.7</v>
      </c>
      <c r="L23" s="79">
        <f t="shared" si="23"/>
        <v>-0.5348837209302325</v>
      </c>
      <c r="M23" s="80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7" t="s">
        <v>10</v>
      </c>
      <c r="D24" s="16">
        <v>1</v>
      </c>
      <c r="E24" s="4">
        <v>3.7</v>
      </c>
      <c r="F24" s="1">
        <v>44953</v>
      </c>
      <c r="G24" s="2">
        <v>2.25</v>
      </c>
      <c r="H24" s="77">
        <f t="shared" si="19"/>
        <v>3.7</v>
      </c>
      <c r="I24" s="77">
        <f t="shared" si="20"/>
        <v>2.25</v>
      </c>
      <c r="J24" s="78">
        <f t="shared" si="21"/>
        <v>94</v>
      </c>
      <c r="K24" s="75">
        <f t="shared" si="22"/>
        <v>347.8</v>
      </c>
      <c r="L24" s="79">
        <f t="shared" si="23"/>
        <v>-0.39189189189189194</v>
      </c>
      <c r="M24" s="80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7" t="s">
        <v>10</v>
      </c>
      <c r="D25" s="16">
        <v>1</v>
      </c>
      <c r="E25" s="4">
        <v>2.6</v>
      </c>
      <c r="F25" s="1">
        <v>44957</v>
      </c>
      <c r="G25" s="2">
        <v>2.5</v>
      </c>
      <c r="H25" s="77">
        <f t="shared" si="19"/>
        <v>2.6</v>
      </c>
      <c r="I25" s="77">
        <f t="shared" si="20"/>
        <v>2.5</v>
      </c>
      <c r="J25" s="78">
        <f t="shared" si="21"/>
        <v>85</v>
      </c>
      <c r="K25" s="75">
        <f t="shared" si="22"/>
        <v>221</v>
      </c>
      <c r="L25" s="79">
        <f t="shared" si="23"/>
        <v>-0.03846153846153849</v>
      </c>
      <c r="M25" s="80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7" t="s">
        <v>10</v>
      </c>
      <c r="D26" s="16">
        <v>1</v>
      </c>
      <c r="E26" s="4">
        <v>2.2</v>
      </c>
      <c r="F26" s="1">
        <v>44958</v>
      </c>
      <c r="G26" s="2">
        <v>2.75</v>
      </c>
      <c r="H26" s="77">
        <f t="shared" si="19"/>
        <v>2.2</v>
      </c>
      <c r="I26" s="77">
        <f t="shared" si="20"/>
        <v>2.75</v>
      </c>
      <c r="J26" s="78">
        <f t="shared" si="21"/>
        <v>78</v>
      </c>
      <c r="K26" s="75">
        <f t="shared" si="22"/>
        <v>171.60000000000002</v>
      </c>
      <c r="L26" s="79">
        <f t="shared" si="23"/>
        <v>0.2499999999999999</v>
      </c>
      <c r="M26" s="80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7" t="s">
        <v>10</v>
      </c>
      <c r="D27" s="16">
        <v>1</v>
      </c>
      <c r="E27" s="4">
        <v>2.5</v>
      </c>
      <c r="F27" s="1">
        <v>44960</v>
      </c>
      <c r="G27" s="2">
        <v>2.25</v>
      </c>
      <c r="H27" s="77">
        <f aca="true" t="shared" si="25" ref="H27:H33">E27*D27</f>
        <v>2.5</v>
      </c>
      <c r="I27" s="77">
        <f aca="true" t="shared" si="26" ref="I27:I33">IF(F27&gt;0,G27*D27,0)</f>
        <v>2.25</v>
      </c>
      <c r="J27" s="78">
        <f aca="true" t="shared" si="27" ref="J27:J33">IF(F27&gt;0,F27-A27,0)</f>
        <v>67</v>
      </c>
      <c r="K27" s="75">
        <f aca="true" t="shared" si="28" ref="K27:K33">H27*J27</f>
        <v>167.5</v>
      </c>
      <c r="L27" s="79">
        <f aca="true" t="shared" si="29" ref="L27:L33">IF(F27&gt;0,IF(LEFT(UPPER(C27))="S",(H27-I27)/H27,(I27-H27)/H27),0)</f>
        <v>-0.1</v>
      </c>
      <c r="M27" s="80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7" t="s">
        <v>10</v>
      </c>
      <c r="D28" s="16">
        <v>1</v>
      </c>
      <c r="E28" s="4">
        <v>1.8</v>
      </c>
      <c r="F28" s="1">
        <v>44974</v>
      </c>
      <c r="G28" s="2">
        <v>2.75</v>
      </c>
      <c r="H28" s="77">
        <f t="shared" si="25"/>
        <v>1.8</v>
      </c>
      <c r="I28" s="77">
        <f t="shared" si="26"/>
        <v>2.75</v>
      </c>
      <c r="J28" s="78">
        <f t="shared" si="27"/>
        <v>38</v>
      </c>
      <c r="K28" s="75">
        <f t="shared" si="28"/>
        <v>68.4</v>
      </c>
      <c r="L28" s="79">
        <f t="shared" si="29"/>
        <v>0.5277777777777778</v>
      </c>
      <c r="M28" s="80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7" t="s">
        <v>10</v>
      </c>
      <c r="D29" s="16">
        <v>1</v>
      </c>
      <c r="E29" s="4">
        <v>25</v>
      </c>
      <c r="F29" s="1">
        <v>44977</v>
      </c>
      <c r="G29" s="2">
        <v>27</v>
      </c>
      <c r="H29" s="77">
        <f t="shared" si="25"/>
        <v>25</v>
      </c>
      <c r="I29" s="77">
        <f t="shared" si="26"/>
        <v>27</v>
      </c>
      <c r="J29" s="78">
        <f t="shared" si="27"/>
        <v>5</v>
      </c>
      <c r="K29" s="75">
        <f t="shared" si="28"/>
        <v>125</v>
      </c>
      <c r="L29" s="79">
        <f t="shared" si="29"/>
        <v>0.08</v>
      </c>
      <c r="M29" s="82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7" t="s">
        <v>10</v>
      </c>
      <c r="D30" s="16">
        <v>1</v>
      </c>
      <c r="E30" s="4">
        <v>21.5</v>
      </c>
      <c r="F30" s="1">
        <v>44998</v>
      </c>
      <c r="G30" s="2">
        <v>23.5</v>
      </c>
      <c r="H30" s="77">
        <f t="shared" si="25"/>
        <v>21.5</v>
      </c>
      <c r="I30" s="77">
        <f t="shared" si="26"/>
        <v>23.5</v>
      </c>
      <c r="J30" s="78">
        <f t="shared" si="27"/>
        <v>4</v>
      </c>
      <c r="K30" s="75">
        <f t="shared" si="28"/>
        <v>86</v>
      </c>
      <c r="L30" s="79">
        <f t="shared" si="29"/>
        <v>0.09302325581395349</v>
      </c>
      <c r="M30" s="82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7" t="s">
        <v>10</v>
      </c>
      <c r="D31" s="16">
        <v>1</v>
      </c>
      <c r="E31" s="4">
        <v>1.45</v>
      </c>
      <c r="F31" s="1">
        <v>45000</v>
      </c>
      <c r="G31" s="4">
        <v>1.65</v>
      </c>
      <c r="H31" s="77">
        <f t="shared" si="25"/>
        <v>1.45</v>
      </c>
      <c r="I31" s="77">
        <f t="shared" si="26"/>
        <v>1.65</v>
      </c>
      <c r="J31" s="78">
        <f t="shared" si="27"/>
        <v>6</v>
      </c>
      <c r="K31" s="75">
        <f t="shared" si="28"/>
        <v>8.7</v>
      </c>
      <c r="L31" s="79">
        <f t="shared" si="29"/>
        <v>0.1379310344827586</v>
      </c>
      <c r="M31" s="80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7" t="s">
        <v>10</v>
      </c>
      <c r="D32" s="16">
        <v>1</v>
      </c>
      <c r="E32" s="4">
        <v>1.3</v>
      </c>
      <c r="F32" s="1">
        <v>45034</v>
      </c>
      <c r="G32" s="4">
        <v>1.5</v>
      </c>
      <c r="H32" s="77">
        <f t="shared" si="25"/>
        <v>1.3</v>
      </c>
      <c r="I32" s="77">
        <f t="shared" si="26"/>
        <v>1.5</v>
      </c>
      <c r="J32" s="78">
        <f t="shared" si="27"/>
        <v>4</v>
      </c>
      <c r="K32" s="75">
        <f t="shared" si="28"/>
        <v>5.2</v>
      </c>
      <c r="L32" s="79">
        <f t="shared" si="29"/>
        <v>0.1538461538461538</v>
      </c>
      <c r="M32" s="80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7" t="s">
        <v>10</v>
      </c>
      <c r="D33" s="16">
        <v>1</v>
      </c>
      <c r="E33" s="4">
        <v>34</v>
      </c>
      <c r="F33" s="1">
        <v>45091</v>
      </c>
      <c r="G33" s="4">
        <v>37.45</v>
      </c>
      <c r="H33" s="77">
        <f t="shared" si="25"/>
        <v>34</v>
      </c>
      <c r="I33" s="77">
        <f t="shared" si="26"/>
        <v>37.45</v>
      </c>
      <c r="J33" s="78">
        <f t="shared" si="27"/>
        <v>27</v>
      </c>
      <c r="K33" s="75">
        <f t="shared" si="28"/>
        <v>918</v>
      </c>
      <c r="L33" s="79">
        <f t="shared" si="29"/>
        <v>0.1014705882352942</v>
      </c>
      <c r="M33" s="80">
        <f t="shared" si="30"/>
        <v>3.450000000000003</v>
      </c>
      <c r="X33" s="53"/>
    </row>
    <row r="34" spans="1:24" ht="12.75">
      <c r="A34" s="1">
        <v>45077</v>
      </c>
      <c r="B34" s="65" t="s">
        <v>65</v>
      </c>
      <c r="C34" s="67" t="s">
        <v>10</v>
      </c>
      <c r="D34" s="16">
        <v>1</v>
      </c>
      <c r="E34" s="4">
        <v>21</v>
      </c>
      <c r="F34" s="1">
        <v>45090</v>
      </c>
      <c r="G34" s="4">
        <v>21</v>
      </c>
      <c r="H34" s="77">
        <f aca="true" t="shared" si="31" ref="H34:H41">E34*D34</f>
        <v>21</v>
      </c>
      <c r="I34" s="77">
        <f aca="true" t="shared" si="32" ref="I34:I41">IF(F34&gt;0,G34*D34,0)</f>
        <v>21</v>
      </c>
      <c r="J34" s="78">
        <f aca="true" t="shared" si="33" ref="J34:J41">IF(F34&gt;0,F34-A34,0)</f>
        <v>13</v>
      </c>
      <c r="K34" s="75">
        <f aca="true" t="shared" si="34" ref="K34:K41">H34*J34</f>
        <v>273</v>
      </c>
      <c r="L34" s="79">
        <f aca="true" t="shared" si="35" ref="L34:L41">IF(F34&gt;0,IF(LEFT(UPPER(C34))="S",(H34-I34)/H34,(I34-H34)/H34),0)</f>
        <v>0</v>
      </c>
      <c r="M34" s="80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7" t="s">
        <v>10</v>
      </c>
      <c r="D35" s="16">
        <v>1</v>
      </c>
      <c r="E35" s="4">
        <v>1.7</v>
      </c>
      <c r="F35" s="1">
        <v>45090</v>
      </c>
      <c r="G35" s="4">
        <v>1.1</v>
      </c>
      <c r="H35" s="77">
        <f t="shared" si="31"/>
        <v>1.7</v>
      </c>
      <c r="I35" s="77">
        <f t="shared" si="32"/>
        <v>1.1</v>
      </c>
      <c r="J35" s="78">
        <f t="shared" si="33"/>
        <v>105</v>
      </c>
      <c r="K35" s="75">
        <f t="shared" si="34"/>
        <v>178.5</v>
      </c>
      <c r="L35" s="79">
        <f t="shared" si="35"/>
        <v>-0.35294117647058815</v>
      </c>
      <c r="M35" s="80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7" t="s">
        <v>10</v>
      </c>
      <c r="D36" s="16">
        <v>1</v>
      </c>
      <c r="E36" s="4">
        <v>1.97</v>
      </c>
      <c r="F36" s="1">
        <v>45091</v>
      </c>
      <c r="G36" s="4">
        <v>1.2</v>
      </c>
      <c r="H36" s="77">
        <f t="shared" si="31"/>
        <v>1.97</v>
      </c>
      <c r="I36" s="77">
        <f t="shared" si="32"/>
        <v>1.2</v>
      </c>
      <c r="J36" s="78">
        <f t="shared" si="33"/>
        <v>155</v>
      </c>
      <c r="K36" s="75">
        <f t="shared" si="34"/>
        <v>305.35</v>
      </c>
      <c r="L36" s="79">
        <f t="shared" si="35"/>
        <v>-0.39086294416243655</v>
      </c>
      <c r="M36" s="80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7" t="s">
        <v>10</v>
      </c>
      <c r="D37" s="16">
        <v>1</v>
      </c>
      <c r="E37" s="4">
        <v>1.1</v>
      </c>
      <c r="F37" s="1">
        <v>45098</v>
      </c>
      <c r="G37" s="4">
        <v>1.5</v>
      </c>
      <c r="H37" s="77">
        <f t="shared" si="31"/>
        <v>1.1</v>
      </c>
      <c r="I37" s="77">
        <f t="shared" si="32"/>
        <v>1.5</v>
      </c>
      <c r="J37" s="78">
        <f t="shared" si="33"/>
        <v>55</v>
      </c>
      <c r="K37" s="75">
        <f t="shared" si="34"/>
        <v>60.50000000000001</v>
      </c>
      <c r="L37" s="79">
        <f t="shared" si="35"/>
        <v>0.36363636363636354</v>
      </c>
      <c r="M37" s="80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7" t="s">
        <v>10</v>
      </c>
      <c r="D38" s="16">
        <v>1</v>
      </c>
      <c r="E38" s="4">
        <v>0.9</v>
      </c>
      <c r="F38" s="1">
        <v>45098</v>
      </c>
      <c r="G38" s="4">
        <v>1.4</v>
      </c>
      <c r="H38" s="77">
        <f t="shared" si="31"/>
        <v>0.9</v>
      </c>
      <c r="I38" s="77">
        <f t="shared" si="32"/>
        <v>1.4</v>
      </c>
      <c r="J38" s="78">
        <f t="shared" si="33"/>
        <v>29</v>
      </c>
      <c r="K38" s="75">
        <f t="shared" si="34"/>
        <v>26.1</v>
      </c>
      <c r="L38" s="79">
        <f t="shared" si="35"/>
        <v>0.5555555555555555</v>
      </c>
      <c r="M38" s="80">
        <f t="shared" si="36"/>
        <v>0.49999999999999994</v>
      </c>
      <c r="V38" s="56"/>
      <c r="X38" s="53"/>
    </row>
    <row r="39" spans="1:24" ht="12.75">
      <c r="A39" s="1">
        <v>45086</v>
      </c>
      <c r="B39" s="65" t="s">
        <v>65</v>
      </c>
      <c r="C39" s="67" t="s">
        <v>10</v>
      </c>
      <c r="D39" s="16">
        <v>1</v>
      </c>
      <c r="E39" s="4">
        <v>19</v>
      </c>
      <c r="F39" s="1">
        <v>45149</v>
      </c>
      <c r="G39" s="4">
        <v>19</v>
      </c>
      <c r="H39" s="77">
        <f t="shared" si="31"/>
        <v>19</v>
      </c>
      <c r="I39" s="77">
        <f t="shared" si="32"/>
        <v>19</v>
      </c>
      <c r="J39" s="78">
        <f t="shared" si="33"/>
        <v>63</v>
      </c>
      <c r="K39" s="75">
        <f t="shared" si="34"/>
        <v>1197</v>
      </c>
      <c r="L39" s="79">
        <f t="shared" si="35"/>
        <v>0</v>
      </c>
      <c r="M39" s="80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7" t="s">
        <v>10</v>
      </c>
      <c r="D40" s="16">
        <v>1</v>
      </c>
      <c r="E40" s="4">
        <v>1.5</v>
      </c>
      <c r="F40" s="1">
        <v>45167</v>
      </c>
      <c r="G40" s="2">
        <v>1.65</v>
      </c>
      <c r="H40" s="77">
        <f t="shared" si="31"/>
        <v>1.5</v>
      </c>
      <c r="I40" s="77">
        <f t="shared" si="32"/>
        <v>1.65</v>
      </c>
      <c r="J40" s="78">
        <f t="shared" si="33"/>
        <v>12</v>
      </c>
      <c r="K40" s="75">
        <f t="shared" si="34"/>
        <v>18</v>
      </c>
      <c r="L40" s="79">
        <f t="shared" si="35"/>
        <v>0.09999999999999994</v>
      </c>
      <c r="M40" s="80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7" t="s">
        <v>10</v>
      </c>
      <c r="D41" s="16">
        <v>1</v>
      </c>
      <c r="E41" s="4">
        <v>32</v>
      </c>
      <c r="F41" s="1">
        <v>45170</v>
      </c>
      <c r="G41" s="4">
        <v>32</v>
      </c>
      <c r="H41" s="77">
        <f t="shared" si="31"/>
        <v>32</v>
      </c>
      <c r="I41" s="77">
        <f t="shared" si="32"/>
        <v>32</v>
      </c>
      <c r="J41" s="78">
        <f t="shared" si="33"/>
        <v>67</v>
      </c>
      <c r="K41" s="75">
        <f t="shared" si="34"/>
        <v>2144</v>
      </c>
      <c r="L41" s="79">
        <f t="shared" si="35"/>
        <v>0</v>
      </c>
      <c r="M41" s="80">
        <f t="shared" si="36"/>
        <v>0</v>
      </c>
      <c r="V41" s="56"/>
      <c r="X41" s="53"/>
    </row>
    <row r="42" spans="1:24" ht="12.75">
      <c r="A42" s="1">
        <v>45168</v>
      </c>
      <c r="B42" s="65" t="s">
        <v>63</v>
      </c>
      <c r="C42" s="67" t="s">
        <v>10</v>
      </c>
      <c r="D42" s="16">
        <v>1</v>
      </c>
      <c r="E42" s="4">
        <v>0.65</v>
      </c>
      <c r="F42" s="1">
        <v>45171</v>
      </c>
      <c r="G42" s="4">
        <v>0.65</v>
      </c>
      <c r="H42" s="77">
        <f>E42*D42</f>
        <v>0.65</v>
      </c>
      <c r="I42" s="77">
        <f>IF(F42&gt;0,G42*D42,0)</f>
        <v>0.65</v>
      </c>
      <c r="J42" s="78">
        <f>IF(F42&gt;0,F42-A42,0)</f>
        <v>3</v>
      </c>
      <c r="K42" s="75">
        <f>H42*J42</f>
        <v>1.9500000000000002</v>
      </c>
      <c r="L42" s="79">
        <f>IF(F42&gt;0,IF(LEFT(UPPER(C42))="S",(H42-I42)/H42,(I42-H42)/H42),0)</f>
        <v>0</v>
      </c>
      <c r="M42" s="80">
        <f>(H42*L42)</f>
        <v>0</v>
      </c>
      <c r="V42" s="56"/>
      <c r="X42" s="53"/>
    </row>
    <row r="43" spans="1:24" ht="12.75">
      <c r="A43" s="1">
        <v>45201</v>
      </c>
      <c r="B43" s="65" t="s">
        <v>64</v>
      </c>
      <c r="C43" s="67" t="s">
        <v>10</v>
      </c>
      <c r="D43" s="16">
        <v>1</v>
      </c>
      <c r="E43" s="4">
        <v>1.4</v>
      </c>
      <c r="F43" s="1">
        <v>45201</v>
      </c>
      <c r="G43" s="4">
        <v>1.57</v>
      </c>
      <c r="H43" s="77">
        <f>E43*D43</f>
        <v>1.4</v>
      </c>
      <c r="I43" s="77">
        <f>IF(F43&gt;0,G43*D43,0)</f>
        <v>1.57</v>
      </c>
      <c r="J43" s="78">
        <f>IF(F43&gt;0,F43-A43,0)</f>
        <v>0</v>
      </c>
      <c r="K43" s="75">
        <f>H43*J43</f>
        <v>0</v>
      </c>
      <c r="L43" s="79">
        <f>IF(F43&gt;0,IF(LEFT(UPPER(C43))="S",(H43-I43)/H43,(I43-H43)/H43),0)</f>
        <v>0.12142857142857154</v>
      </c>
      <c r="M43" s="80">
        <f>(H43*L43)</f>
        <v>0.17000000000000015</v>
      </c>
      <c r="X43" s="53"/>
    </row>
    <row r="44" spans="1:24" ht="12.75">
      <c r="A44" s="1">
        <v>45181</v>
      </c>
      <c r="B44" s="65" t="s">
        <v>63</v>
      </c>
      <c r="C44" s="67" t="s">
        <v>10</v>
      </c>
      <c r="D44" s="16">
        <v>1</v>
      </c>
      <c r="E44" s="4">
        <v>0.58</v>
      </c>
      <c r="F44" s="1">
        <v>45208</v>
      </c>
      <c r="G44" s="4">
        <v>0.58</v>
      </c>
      <c r="H44" s="77">
        <f>E44*D44</f>
        <v>0.58</v>
      </c>
      <c r="I44" s="77">
        <f>IF(F44&gt;0,G44*D44,0)</f>
        <v>0.58</v>
      </c>
      <c r="J44" s="78">
        <f>IF(F44&gt;0,F44-A44,0)</f>
        <v>27</v>
      </c>
      <c r="K44" s="75">
        <f>H44*J44</f>
        <v>15.659999999999998</v>
      </c>
      <c r="L44" s="79">
        <f>IF(F44&gt;0,IF(LEFT(UPPER(C44))="S",(H44-I44)/H44,(I44-H44)/H44),0)</f>
        <v>0</v>
      </c>
      <c r="M44" s="80">
        <f>(H44*L44)</f>
        <v>0</v>
      </c>
      <c r="P44" s="64"/>
      <c r="V44" s="56"/>
      <c r="X44" s="53"/>
    </row>
    <row r="45" spans="16:24" ht="12.75">
      <c r="P45" s="64" t="s">
        <v>49</v>
      </c>
      <c r="V45" s="56"/>
      <c r="X45" s="53"/>
    </row>
    <row r="46" spans="16:24" ht="12.75">
      <c r="P46" s="64" t="s">
        <v>48</v>
      </c>
      <c r="V46" s="56"/>
      <c r="X46" s="53"/>
    </row>
    <row r="47" spans="16:24" ht="12.75">
      <c r="P47" s="64" t="s">
        <v>38</v>
      </c>
      <c r="V47" s="56"/>
      <c r="X47" s="53"/>
    </row>
    <row r="48" spans="16:24" ht="12.75"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3:24" ht="12.75">
      <c r="C50" s="6"/>
      <c r="D50" s="16"/>
      <c r="E50" s="4"/>
      <c r="G50" s="4"/>
      <c r="M50" s="70"/>
      <c r="P50" s="64" t="s">
        <v>51</v>
      </c>
      <c r="V50" s="56"/>
      <c r="X50" s="53"/>
    </row>
    <row r="51" spans="2:24" ht="12.75">
      <c r="B51" s="65"/>
      <c r="C51" s="6"/>
      <c r="D51" s="16"/>
      <c r="E51" s="4"/>
      <c r="G51" s="4"/>
      <c r="M51" s="70"/>
      <c r="P51" s="64" t="s">
        <v>52</v>
      </c>
      <c r="V51" s="56"/>
      <c r="X51" s="53"/>
    </row>
    <row r="52" spans="2:24" ht="12.75">
      <c r="B52" s="65"/>
      <c r="C52" s="6"/>
      <c r="D52" s="16"/>
      <c r="E52" s="4"/>
      <c r="G52" s="4"/>
      <c r="M52" s="70"/>
      <c r="P52" s="64" t="s">
        <v>47</v>
      </c>
      <c r="V52" s="56"/>
      <c r="X52" s="53"/>
    </row>
    <row r="53" spans="2:24" ht="12.75">
      <c r="B53" s="65"/>
      <c r="C53" s="6"/>
      <c r="D53" s="16"/>
      <c r="E53" s="4"/>
      <c r="G53" s="4"/>
      <c r="M53" s="70"/>
      <c r="P53" s="64" t="s">
        <v>39</v>
      </c>
      <c r="V53" s="56"/>
      <c r="X53" s="53"/>
    </row>
    <row r="54" spans="2:24" ht="12.75">
      <c r="B54" s="65"/>
      <c r="C54" s="6"/>
      <c r="D54" s="16"/>
      <c r="E54" s="4"/>
      <c r="G54" s="4"/>
      <c r="M54" s="70"/>
      <c r="P54" s="64"/>
      <c r="V54" s="56"/>
      <c r="X54" s="53"/>
    </row>
    <row r="55" spans="3:24" ht="12.75">
      <c r="C55" s="6"/>
      <c r="D55" s="16"/>
      <c r="E55" s="4"/>
      <c r="G55" s="4"/>
      <c r="M55" s="70"/>
      <c r="P55" s="64" t="s">
        <v>46</v>
      </c>
      <c r="V55" s="56"/>
      <c r="X55" s="53"/>
    </row>
    <row r="56" spans="2:24" ht="12.75">
      <c r="B56" s="65"/>
      <c r="C56" s="6"/>
      <c r="D56" s="16"/>
      <c r="E56" s="2"/>
      <c r="G56" s="4"/>
      <c r="M56" s="70"/>
      <c r="P56" s="64" t="s">
        <v>45</v>
      </c>
      <c r="V56" s="56"/>
      <c r="X56" s="53"/>
    </row>
    <row r="57" spans="2:24" ht="12.75">
      <c r="B57" s="65"/>
      <c r="C57" s="6"/>
      <c r="D57" s="16"/>
      <c r="E57" s="2"/>
      <c r="G57" s="4"/>
      <c r="M57" s="70"/>
      <c r="P57" s="64" t="s">
        <v>42</v>
      </c>
      <c r="X57" s="53"/>
    </row>
    <row r="58" spans="2:24" ht="12.75">
      <c r="B58" s="65"/>
      <c r="C58" s="6"/>
      <c r="D58" s="16"/>
      <c r="E58" s="2"/>
      <c r="G58" s="4"/>
      <c r="M58" s="70"/>
      <c r="P58" s="64" t="s">
        <v>43</v>
      </c>
      <c r="V58" s="56"/>
      <c r="X58" s="53"/>
    </row>
    <row r="59" spans="3:24" ht="12.75">
      <c r="C59" s="6"/>
      <c r="D59" s="16"/>
      <c r="E59" s="2"/>
      <c r="G59" s="4"/>
      <c r="M59" s="70"/>
      <c r="P59" s="64" t="s">
        <v>40</v>
      </c>
      <c r="V59" s="56"/>
      <c r="X59" s="53"/>
    </row>
    <row r="60" spans="3:24" ht="12.75">
      <c r="C60" s="6"/>
      <c r="D60" s="16"/>
      <c r="E60" s="2"/>
      <c r="G60" s="4"/>
      <c r="M60" s="70"/>
      <c r="P60" s="64" t="s">
        <v>41</v>
      </c>
      <c r="X60" s="53"/>
    </row>
    <row r="61" spans="3:24" ht="12.75">
      <c r="C61" s="6"/>
      <c r="D61" s="16"/>
      <c r="E61" s="2"/>
      <c r="G61" s="4"/>
      <c r="M61" s="70"/>
      <c r="P61" s="64"/>
      <c r="V61" s="56"/>
      <c r="X61" s="53"/>
    </row>
    <row r="62" spans="3:24" ht="12.75">
      <c r="C62" s="6"/>
      <c r="D62" s="16"/>
      <c r="E62" s="2"/>
      <c r="G62" s="4"/>
      <c r="M62" s="70"/>
      <c r="P62" s="64" t="s">
        <v>44</v>
      </c>
      <c r="V62" s="56"/>
      <c r="X62" s="53"/>
    </row>
    <row r="63" spans="3:24" ht="12.75">
      <c r="C63" s="6"/>
      <c r="D63" s="16"/>
      <c r="E63" s="2"/>
      <c r="G63" s="4"/>
      <c r="M63" s="70"/>
      <c r="P63" s="64"/>
      <c r="V63" s="56"/>
      <c r="X63" s="53"/>
    </row>
    <row r="64" spans="2:24" ht="12.75">
      <c r="B64" s="65"/>
      <c r="C64" s="6"/>
      <c r="D64" s="16"/>
      <c r="E64" s="2"/>
      <c r="G64" s="4"/>
      <c r="M64" s="70"/>
      <c r="X64" s="53"/>
    </row>
    <row r="65" spans="2:24" ht="12.75">
      <c r="B65" s="65"/>
      <c r="C65" s="6"/>
      <c r="D65" s="16"/>
      <c r="E65" s="2"/>
      <c r="G65" s="2"/>
      <c r="M65" s="70"/>
      <c r="V65" s="56"/>
      <c r="X65" s="53"/>
    </row>
    <row r="66" spans="2:24" ht="12.75">
      <c r="B66" s="65"/>
      <c r="C66" s="6"/>
      <c r="D66" s="16"/>
      <c r="E66" s="2"/>
      <c r="G66" s="2"/>
      <c r="M66" s="70"/>
      <c r="X66" s="53"/>
    </row>
    <row r="67" spans="2:24" ht="12.75">
      <c r="B67" s="65"/>
      <c r="C67" s="6"/>
      <c r="D67" s="16"/>
      <c r="E67" s="2"/>
      <c r="G67" s="2"/>
      <c r="M67" s="70"/>
      <c r="V67" s="56"/>
      <c r="X67" s="53"/>
    </row>
    <row r="68" spans="2:24" ht="12.75">
      <c r="B68" s="65"/>
      <c r="C68" s="6"/>
      <c r="D68" s="16"/>
      <c r="E68" s="2"/>
      <c r="G68" s="2"/>
      <c r="M68" s="70"/>
      <c r="V68" s="56"/>
      <c r="X68" s="53"/>
    </row>
    <row r="69" spans="2:24" ht="12.75">
      <c r="B69" s="65"/>
      <c r="C69" s="6"/>
      <c r="D69" s="16"/>
      <c r="E69" s="2"/>
      <c r="G69" s="2"/>
      <c r="M69" s="70"/>
      <c r="X69" s="53"/>
    </row>
    <row r="70" spans="2:24" ht="12.75">
      <c r="B70" s="65"/>
      <c r="C70" s="6"/>
      <c r="D70" s="16"/>
      <c r="E70" s="2"/>
      <c r="G70" s="2"/>
      <c r="M70" s="71"/>
      <c r="X70" s="53"/>
    </row>
    <row r="71" spans="2:24" ht="12.75">
      <c r="B71" s="65"/>
      <c r="C71" s="6"/>
      <c r="D71" s="16"/>
      <c r="E71" s="2"/>
      <c r="G71" s="2"/>
      <c r="M71" s="71"/>
      <c r="V71" s="56"/>
      <c r="X71" s="53"/>
    </row>
    <row r="72" spans="2:24" ht="12.75">
      <c r="B72" s="65"/>
      <c r="C72" s="6"/>
      <c r="D72" s="16"/>
      <c r="E72" s="2"/>
      <c r="G72" s="2"/>
      <c r="M72" s="71"/>
      <c r="V72" s="56"/>
      <c r="X72" s="53"/>
    </row>
    <row r="73" spans="2:24" ht="12.75">
      <c r="B73" s="65"/>
      <c r="C73" s="6"/>
      <c r="D73" s="16"/>
      <c r="E73" s="2"/>
      <c r="G73" s="2"/>
      <c r="M73" s="71"/>
      <c r="X73" s="53"/>
    </row>
    <row r="74" spans="2:24" ht="12.75">
      <c r="B74" s="65"/>
      <c r="C74" s="6"/>
      <c r="D74" s="16"/>
      <c r="H74" s="3"/>
      <c r="M74" s="71"/>
      <c r="V74" s="56"/>
      <c r="X74" s="53"/>
    </row>
    <row r="75" spans="2:24" ht="12.75">
      <c r="B75" s="65"/>
      <c r="C75" s="6"/>
      <c r="D75" s="16"/>
      <c r="H75" s="2"/>
      <c r="M75" s="71"/>
      <c r="V75" s="56"/>
      <c r="X75" s="53"/>
    </row>
    <row r="76" spans="2:24" ht="12.75">
      <c r="B76" s="65"/>
      <c r="C76" s="6"/>
      <c r="D76" s="16"/>
      <c r="H76" s="2"/>
      <c r="M76" s="71"/>
      <c r="V76" s="56"/>
      <c r="X76" s="53"/>
    </row>
    <row r="77" spans="2:24" ht="12.75">
      <c r="B77" s="65"/>
      <c r="C77" s="6"/>
      <c r="D77" s="16"/>
      <c r="H77" s="2"/>
      <c r="M77" s="71"/>
      <c r="V77" s="56"/>
      <c r="X77" s="53"/>
    </row>
    <row r="78" spans="2:24" ht="12.75">
      <c r="B78" s="65"/>
      <c r="C78" s="6"/>
      <c r="D78" s="16"/>
      <c r="H78" s="2"/>
      <c r="M78" s="71"/>
      <c r="V78" s="56"/>
      <c r="X78" s="53"/>
    </row>
    <row r="79" spans="2:24" ht="12.75">
      <c r="B79" s="65"/>
      <c r="C79" s="6"/>
      <c r="D79" s="16"/>
      <c r="E79" s="2"/>
      <c r="G79" s="2"/>
      <c r="M79" s="71"/>
      <c r="X79" s="53"/>
    </row>
    <row r="80" spans="2:24" ht="12.75">
      <c r="B80" s="65"/>
      <c r="C80" s="6"/>
      <c r="D80" s="16"/>
      <c r="E80" s="2"/>
      <c r="G80" s="2"/>
      <c r="M80" s="71"/>
      <c r="X80" s="53"/>
    </row>
    <row r="81" spans="2:24" ht="12.75">
      <c r="B81" s="65"/>
      <c r="C81" s="6"/>
      <c r="D81" s="16"/>
      <c r="H81" s="2"/>
      <c r="M81" s="71"/>
      <c r="X81" s="53"/>
    </row>
    <row r="82" spans="2:24" ht="12.75">
      <c r="B82" s="65"/>
      <c r="C82" s="6"/>
      <c r="D82" s="16"/>
      <c r="E82" s="2"/>
      <c r="G82" s="2"/>
      <c r="M82" s="71"/>
      <c r="X82" s="53"/>
    </row>
    <row r="83" spans="2:24" ht="12.75">
      <c r="B83" s="65"/>
      <c r="C83" s="6"/>
      <c r="D83" s="16"/>
      <c r="E83" s="2"/>
      <c r="G83" s="2"/>
      <c r="M83" s="71"/>
      <c r="X83" s="53"/>
    </row>
    <row r="84" spans="2:24" ht="12.75">
      <c r="B84" s="65"/>
      <c r="C84" s="6"/>
      <c r="D84" s="16"/>
      <c r="E84" s="2"/>
      <c r="G84" s="2"/>
      <c r="M84" s="71"/>
      <c r="X84" s="53"/>
    </row>
    <row r="85" spans="2:24" ht="12.75">
      <c r="B85" s="65"/>
      <c r="C85" s="6"/>
      <c r="D85" s="16"/>
      <c r="E85" s="2"/>
      <c r="M85" s="71"/>
      <c r="X85" s="53"/>
    </row>
    <row r="86" spans="1:24" ht="12.75">
      <c r="A86" s="72"/>
      <c r="B86" s="73"/>
      <c r="C86" s="74"/>
      <c r="D86" s="75"/>
      <c r="E86" s="76"/>
      <c r="F86" s="72"/>
      <c r="G86" s="76"/>
      <c r="H86" s="77"/>
      <c r="I86" s="77"/>
      <c r="J86" s="78"/>
      <c r="K86" s="75"/>
      <c r="L86" s="79"/>
      <c r="M86" s="80"/>
      <c r="X86" s="53"/>
    </row>
    <row r="87" spans="1:24" ht="12.75">
      <c r="A87" s="72"/>
      <c r="B87" s="73"/>
      <c r="C87" s="74"/>
      <c r="D87" s="75"/>
      <c r="E87" s="76"/>
      <c r="F87" s="72"/>
      <c r="G87" s="81"/>
      <c r="H87" s="77"/>
      <c r="I87" s="77"/>
      <c r="J87" s="78"/>
      <c r="K87" s="75"/>
      <c r="L87" s="79"/>
      <c r="M87" s="80"/>
      <c r="X87" s="53"/>
    </row>
    <row r="88" spans="1:24" ht="12.75">
      <c r="A88" s="72"/>
      <c r="B88" s="73"/>
      <c r="C88" s="74"/>
      <c r="D88" s="75"/>
      <c r="E88" s="76"/>
      <c r="F88" s="72"/>
      <c r="G88" s="81"/>
      <c r="H88" s="77"/>
      <c r="I88" s="77"/>
      <c r="J88" s="78"/>
      <c r="K88" s="75"/>
      <c r="L88" s="79"/>
      <c r="M88" s="80"/>
      <c r="X88" s="53"/>
    </row>
    <row r="89" spans="1:24" ht="12.75">
      <c r="A89" s="72"/>
      <c r="B89" s="73"/>
      <c r="C89" s="74"/>
      <c r="D89" s="75"/>
      <c r="E89" s="76"/>
      <c r="F89" s="72"/>
      <c r="G89" s="81"/>
      <c r="H89" s="77"/>
      <c r="I89" s="77"/>
      <c r="J89" s="78"/>
      <c r="K89" s="75"/>
      <c r="L89" s="79"/>
      <c r="M89" s="80"/>
      <c r="X89" s="53"/>
    </row>
    <row r="90" spans="1:24" ht="12.75">
      <c r="A90" s="72"/>
      <c r="B90" s="73"/>
      <c r="C90" s="74"/>
      <c r="D90" s="75"/>
      <c r="E90" s="76"/>
      <c r="F90" s="72"/>
      <c r="G90" s="81"/>
      <c r="H90" s="77"/>
      <c r="I90" s="77"/>
      <c r="J90" s="78"/>
      <c r="K90" s="75"/>
      <c r="L90" s="79"/>
      <c r="M90" s="80"/>
      <c r="X90" s="53"/>
    </row>
    <row r="91" spans="1:24" ht="12.75">
      <c r="A91" s="72"/>
      <c r="B91" s="73"/>
      <c r="C91" s="74"/>
      <c r="D91" s="75"/>
      <c r="E91" s="76"/>
      <c r="F91" s="72"/>
      <c r="G91" s="81"/>
      <c r="H91" s="77"/>
      <c r="I91" s="77"/>
      <c r="J91" s="78"/>
      <c r="K91" s="75"/>
      <c r="L91" s="79"/>
      <c r="M91" s="80"/>
      <c r="X91" s="53"/>
    </row>
    <row r="92" spans="2:24" ht="12.75">
      <c r="B92" s="65"/>
      <c r="C92" s="6"/>
      <c r="D92" s="16"/>
      <c r="E92" s="2"/>
      <c r="G92" s="2"/>
      <c r="H92" s="77"/>
      <c r="I92" s="77"/>
      <c r="J92" s="78"/>
      <c r="K92" s="75"/>
      <c r="L92" s="79"/>
      <c r="M92" s="80"/>
      <c r="X92" s="53"/>
    </row>
    <row r="93" spans="2:24" ht="12.75">
      <c r="B93" s="65"/>
      <c r="C93" s="6"/>
      <c r="D93" s="16"/>
      <c r="E93" s="2"/>
      <c r="G93" s="2"/>
      <c r="H93" s="77"/>
      <c r="I93" s="77"/>
      <c r="J93" s="78"/>
      <c r="K93" s="75"/>
      <c r="L93" s="79"/>
      <c r="M93" s="80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49:F93 A49:A93 A2:A44 F2:F44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2023-10-09T18:40:23Z</dcterms:modified>
  <cp:category/>
  <cp:version/>
  <cp:contentType/>
  <cp:contentStatus/>
</cp:coreProperties>
</file>