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<sst xmlns="http://schemas.openxmlformats.org/spreadsheetml/2006/main" count="1194" uniqueCount="190">
  <si>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</si>
  <si>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</si>
  <si>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</si>
  <si>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</si>
  <si>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</si>
  <si>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</si>
  <si>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</si>
  <si>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</si>
  <si>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</si>
  <si>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</si>
  <si>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</si>
  <si>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</si>
  <si>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</si>
  <si>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</si>
  <si>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</si>
  <si>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</si>
  <si>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</si>
  <si>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</si>
  <si>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</si>
  <si>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</si>
  <si>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</si>
  <si>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</si>
  <si>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</si>
  <si>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</si>
  <si>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</si>
  <si>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</si>
  <si>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</si>
  <si>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</si>
  <si>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</si>
  <si>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</si>
  <si>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</si>
  <si>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</si>
  <si>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</si>
  <si>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</si>
  <si>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</si>
  <si>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</si>
  <si>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</si>
  <si>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</si>
  <si>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</si>
  <si>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</si>
  <si>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</si>
  <si>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</si>
  <si>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</si>
  <si>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</si>
  <si>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</si>
  <si>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</si>
  <si>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</si>
  <si>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</si>
  <si>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</si>
  <si>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</si>
  <si>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</si>
  <si>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</si>
  <si>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</si>
  <si>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</si>
  <si>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</si>
  <si>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</si>
  <si>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</si>
  <si>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</si>
  <si>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</si>
  <si>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</si>
  <si>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</si>
  <si>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</si>
  <si>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</si>
  <si>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</si>
  <si>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</si>
  <si>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</si>
  <si>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</si>
  <si>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</si>
  <si>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</si>
  <si>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</si>
  <si>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</si>
  <si>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</si>
  <si>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</si>
  <si>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</si>
  <si>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</si>
  <si>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</si>
  <si>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</si>
  <si>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</si>
  <si>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</si>
  <si>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</si>
  <si>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</si>
  <si>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</si>
  <si>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</si>
  <si>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</si>
  <si>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</si>
  <si>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</si>
  <si>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</si>
  <si>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</si>
  <si>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</si>
  <si>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</si>
  <si>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</si>
  <si>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</si>
  <si>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</si>
  <si>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</si>
  <si>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</si>
  <si>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</si>
  <si>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</si>
  <si>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</si>
  <si>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</si>
  <si>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</si>
  <si>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</si>
  <si>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</si>
  <si>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</si>
  <si>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</si>
  <si>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</si>
  <si>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</si>
  <si>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</si>
  <si>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</si>
  <si>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</si>
  <si>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</si>
  <si>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</si>
  <si>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</si>
  <si>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</si>
  <si>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</si>
  <si>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</si>
  <si>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</si>
  <si>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</si>
  <si>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</si>
  <si>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</si>
  <si>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</si>
  <si>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</si>
  <si>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</si>
  <si>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</si>
  <si>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</si>
  <si>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</si>
  <si>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</si>
  <si>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</si>
  <si>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</si>
  <si>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</si>
  <si>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</si>
  <si>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</si>
  <si>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</si>
  <si>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</si>
  <si>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</si>
  <si>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</si>
  <si>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</si>
  <si>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</si>
  <si>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</si>
  <si>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</si>
  <si>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</si>
  <si>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</si>
  <si>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</si>
  <si>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</si>
  <si>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</si>
  <si>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</si>
  <si>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</si>
  <si>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</si>
  <si>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</si>
  <si>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</si>
  <si>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</si>
  <si>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</si>
  <si>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</si>
  <si>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</si>
  <si>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</si>
  <si>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</si>
  <si>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</si>
  <si>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</si>
  <si>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</si>
  <si>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</si>
  <si>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</si>
  <si>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</si>
  <si>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</si>
  <si>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</si>
  <si>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</si>
  <si>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</si>
  <si>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</si>
  <si>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</si>
  <si>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</si>
  <si>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</si>
  <si>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</si>
  <si>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</si>
  <si>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</si>
  <si>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</si>
  <si>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</si>
  <si>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</si>
  <si>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</si>
  <si>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</si>
  <si>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</si>
  <si>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</si>
  <si>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</si>
  <si>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</si>
  <si>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</si>
  <si>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</si>
  <si>
    <t>BCA FARMAFACTORING</t>
  </si>
  <si>
    <t>IREN</t>
  </si>
  <si>
    <t>NEXI</t>
  </si>
  <si>
    <t>HERA</t>
  </si>
  <si>
    <t>JUVENTUS</t>
  </si>
  <si>
    <t>CATTOLICA ASS</t>
  </si>
  <si>
    <t>ENEL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</si>
</sst>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02"/>
  <sheetViews>
    <sheetView tabSelected="1" zoomScale="98" zoomScaleNormal="98" zoomScalePageLayoutView="0" workbookViewId="0" topLeftCell="A378">
      <selection activeCell="B403" sqref="B403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401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63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 aca="true" t="shared" si="287" ref="I352:I358"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 t="shared" si="287"/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 t="shared" si="287"/>
        <v>24136.2</v>
      </c>
      <c r="J354">
        <f aca="true" t="shared" si="288" ref="J354:J360">IF(F354&gt;0,F354-A354,0)</f>
        <v>16</v>
      </c>
      <c r="K354" s="16">
        <f aca="true" t="shared" si="289" ref="K354:K360">H354*J354</f>
        <v>399916.8</v>
      </c>
      <c r="L354" s="5">
        <f aca="true" t="shared" si="290" ref="L354:L363">IF(F354&gt;0,IF(LEFT(UPPER(C354))="S",(H354-I354)/H354,(I354-H354)/H354),0)</f>
        <v>-0.034351145038167885</v>
      </c>
      <c r="M354" s="24">
        <f aca="true" t="shared" si="291" ref="M354:M363"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 t="shared" si="287"/>
        <v>26735.199999999997</v>
      </c>
      <c r="J355">
        <f t="shared" si="288"/>
        <v>3</v>
      </c>
      <c r="K355" s="16">
        <f t="shared" si="289"/>
        <v>74974.79999999999</v>
      </c>
      <c r="L355" s="5">
        <f t="shared" si="290"/>
        <v>0.06976744186046506</v>
      </c>
      <c r="M355" s="24">
        <f t="shared" si="291"/>
        <v>1733.5999999999985</v>
      </c>
    </row>
    <row r="356" spans="1:13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F356" s="1">
        <v>43539</v>
      </c>
      <c r="G356" s="3">
        <v>1.11</v>
      </c>
      <c r="H356" s="4">
        <f t="shared" si="271"/>
        <v>24999.85</v>
      </c>
      <c r="I356" s="4">
        <f t="shared" si="287"/>
        <v>24130.29</v>
      </c>
      <c r="J356">
        <f t="shared" si="288"/>
        <v>1</v>
      </c>
      <c r="K356" s="16">
        <f t="shared" si="289"/>
        <v>24999.85</v>
      </c>
      <c r="L356" s="5">
        <f t="shared" si="290"/>
        <v>-0.034782608695652084</v>
      </c>
      <c r="M356" s="24">
        <f t="shared" si="291"/>
        <v>-879.5599999999977</v>
      </c>
    </row>
    <row r="357" spans="1:13" ht="12.75">
      <c r="A357" s="1">
        <v>43544</v>
      </c>
      <c r="B357" s="48" t="s">
        <v>174</v>
      </c>
      <c r="C357" s="7" t="s">
        <v>175</v>
      </c>
      <c r="D357" s="16">
        <v>2429</v>
      </c>
      <c r="E357" s="3">
        <v>10.29</v>
      </c>
      <c r="F357" s="1">
        <v>43558</v>
      </c>
      <c r="G357" s="3">
        <v>10.5</v>
      </c>
      <c r="H357" s="4">
        <f t="shared" si="271"/>
        <v>24994.409999999996</v>
      </c>
      <c r="I357" s="4">
        <f t="shared" si="287"/>
        <v>25504.5</v>
      </c>
      <c r="J357">
        <f t="shared" si="288"/>
        <v>14</v>
      </c>
      <c r="K357" s="16">
        <f t="shared" si="289"/>
        <v>349921.73999999993</v>
      </c>
      <c r="L357" s="5">
        <f t="shared" si="290"/>
        <v>-0.020408163265306277</v>
      </c>
      <c r="M357" s="24">
        <f t="shared" si="291"/>
        <v>-520.0900000000038</v>
      </c>
    </row>
    <row r="358" spans="1:13" ht="12.75">
      <c r="A358" s="1">
        <v>43545</v>
      </c>
      <c r="B358" s="48" t="s">
        <v>115</v>
      </c>
      <c r="C358" s="7" t="s">
        <v>175</v>
      </c>
      <c r="D358" s="16">
        <v>1689</v>
      </c>
      <c r="E358" s="3">
        <v>14.8</v>
      </c>
      <c r="F358" s="1">
        <v>43556</v>
      </c>
      <c r="G358" s="3">
        <v>15.25</v>
      </c>
      <c r="H358" s="4">
        <f t="shared" si="271"/>
        <v>24997.2</v>
      </c>
      <c r="I358" s="4">
        <f t="shared" si="287"/>
        <v>25757.25</v>
      </c>
      <c r="J358">
        <f t="shared" si="288"/>
        <v>11</v>
      </c>
      <c r="K358" s="16">
        <f t="shared" si="289"/>
        <v>274969.2</v>
      </c>
      <c r="L358" s="5">
        <f t="shared" si="290"/>
        <v>-0.030405405405405376</v>
      </c>
      <c r="M358" s="24">
        <f t="shared" si="291"/>
        <v>-770.0499999999993</v>
      </c>
    </row>
    <row r="359" spans="1:13" ht="12.75">
      <c r="A359" s="1">
        <v>43559</v>
      </c>
      <c r="B359" s="48" t="s">
        <v>183</v>
      </c>
      <c r="C359" s="7">
        <v>12733</v>
      </c>
      <c r="D359" s="16">
        <v>5000</v>
      </c>
      <c r="E359" s="3">
        <v>5</v>
      </c>
      <c r="F359" s="1">
        <v>43595</v>
      </c>
      <c r="G359" s="3">
        <v>5</v>
      </c>
      <c r="H359" s="4">
        <f t="shared" si="271"/>
        <v>25000</v>
      </c>
      <c r="I359" s="4">
        <f aca="true" t="shared" si="292" ref="I359:I364">IF(F359&gt;0,G359*D359,0)</f>
        <v>25000</v>
      </c>
      <c r="J359">
        <f t="shared" si="288"/>
        <v>36</v>
      </c>
      <c r="K359" s="16">
        <f t="shared" si="289"/>
        <v>900000</v>
      </c>
      <c r="L359" s="5">
        <f t="shared" si="290"/>
        <v>0</v>
      </c>
      <c r="M359" s="24">
        <f t="shared" si="291"/>
        <v>-10</v>
      </c>
    </row>
    <row r="360" spans="1:13" ht="12.75">
      <c r="A360" s="1">
        <v>43573</v>
      </c>
      <c r="B360" s="48" t="s">
        <v>184</v>
      </c>
      <c r="C360" s="7">
        <v>12733</v>
      </c>
      <c r="D360" s="16">
        <v>11737</v>
      </c>
      <c r="E360" s="3">
        <v>2.13</v>
      </c>
      <c r="F360" s="1">
        <v>43579</v>
      </c>
      <c r="G360" s="3">
        <v>2.08</v>
      </c>
      <c r="H360" s="4">
        <f t="shared" si="271"/>
        <v>24999.809999999998</v>
      </c>
      <c r="I360" s="4">
        <f t="shared" si="292"/>
        <v>24412.96</v>
      </c>
      <c r="J360">
        <f t="shared" si="288"/>
        <v>6</v>
      </c>
      <c r="K360" s="16">
        <f t="shared" si="289"/>
        <v>149998.86</v>
      </c>
      <c r="L360" s="5">
        <f t="shared" si="290"/>
        <v>-0.023474178403755812</v>
      </c>
      <c r="M360" s="24">
        <f t="shared" si="291"/>
        <v>-596.8499999999985</v>
      </c>
    </row>
    <row r="361" spans="1:13" ht="12.75">
      <c r="A361" s="1">
        <v>43599</v>
      </c>
      <c r="B361" s="48" t="s">
        <v>132</v>
      </c>
      <c r="C361" s="7">
        <v>12734</v>
      </c>
      <c r="D361" s="16">
        <v>9157</v>
      </c>
      <c r="E361" s="3">
        <v>2.73</v>
      </c>
      <c r="F361" s="1">
        <v>43600</v>
      </c>
      <c r="G361" s="3">
        <v>2.635</v>
      </c>
      <c r="H361" s="4">
        <f t="shared" si="271"/>
        <v>24998.61</v>
      </c>
      <c r="I361" s="4">
        <f t="shared" si="292"/>
        <v>24128.695</v>
      </c>
      <c r="J361">
        <f aca="true" t="shared" si="293" ref="J361:J366">IF(F361&gt;0,F361-A361,0)</f>
        <v>1</v>
      </c>
      <c r="K361" s="16">
        <f aca="true" t="shared" si="294" ref="K361:K366">H361*J361</f>
        <v>24998.61</v>
      </c>
      <c r="L361" s="5">
        <f t="shared" si="290"/>
        <v>-0.034798534798534835</v>
      </c>
      <c r="M361" s="24">
        <f t="shared" si="291"/>
        <v>-879.9150000000009</v>
      </c>
    </row>
    <row r="362" spans="1:13" ht="12.75">
      <c r="A362" s="1">
        <v>43601</v>
      </c>
      <c r="B362" s="48" t="s">
        <v>168</v>
      </c>
      <c r="C362" s="7">
        <v>12735</v>
      </c>
      <c r="D362" s="16">
        <v>14534</v>
      </c>
      <c r="E362" s="3">
        <v>1.72</v>
      </c>
      <c r="F362" s="1">
        <v>43607</v>
      </c>
      <c r="G362" s="3">
        <v>1.67</v>
      </c>
      <c r="H362" s="4">
        <f t="shared" si="271"/>
        <v>24998.48</v>
      </c>
      <c r="I362" s="4">
        <f t="shared" si="292"/>
        <v>24271.78</v>
      </c>
      <c r="J362">
        <f t="shared" si="293"/>
        <v>6</v>
      </c>
      <c r="K362" s="31">
        <f t="shared" si="294"/>
        <v>149990.88</v>
      </c>
      <c r="L362" s="5">
        <f t="shared" si="290"/>
        <v>-0.029069767441860496</v>
      </c>
      <c r="M362" s="24">
        <f t="shared" si="291"/>
        <v>-736.7000000000007</v>
      </c>
    </row>
    <row r="363" spans="1:13" ht="12.75">
      <c r="A363" s="1">
        <v>43602</v>
      </c>
      <c r="B363" s="48" t="s">
        <v>154</v>
      </c>
      <c r="C363" s="7">
        <v>12736</v>
      </c>
      <c r="D363" s="16">
        <v>3113</v>
      </c>
      <c r="E363" s="3">
        <v>8.03</v>
      </c>
      <c r="F363" s="1">
        <v>43608</v>
      </c>
      <c r="G363" s="3">
        <v>7.75</v>
      </c>
      <c r="H363" s="4">
        <f t="shared" si="271"/>
        <v>24997.39</v>
      </c>
      <c r="I363" s="4">
        <f t="shared" si="292"/>
        <v>24125.75</v>
      </c>
      <c r="J363">
        <f t="shared" si="293"/>
        <v>6</v>
      </c>
      <c r="K363" s="31">
        <f t="shared" si="294"/>
        <v>149984.34</v>
      </c>
      <c r="L363" s="5">
        <f t="shared" si="290"/>
        <v>-0.03486924034869238</v>
      </c>
      <c r="M363" s="24">
        <f t="shared" si="291"/>
        <v>-881.6399999999994</v>
      </c>
    </row>
    <row r="364" spans="1:13" ht="12.75">
      <c r="A364" s="1">
        <v>43656</v>
      </c>
      <c r="B364" s="48" t="s">
        <v>185</v>
      </c>
      <c r="C364" s="7">
        <v>12737</v>
      </c>
      <c r="D364" s="16">
        <v>2651</v>
      </c>
      <c r="E364" s="3">
        <v>9.43</v>
      </c>
      <c r="F364" s="1">
        <v>43679</v>
      </c>
      <c r="G364" s="3">
        <v>9.7</v>
      </c>
      <c r="H364" s="4">
        <f aca="true" t="shared" si="295" ref="H364:H376">E364*D364</f>
        <v>24998.93</v>
      </c>
      <c r="I364" s="4">
        <f t="shared" si="292"/>
        <v>25714.699999999997</v>
      </c>
      <c r="J364">
        <f t="shared" si="293"/>
        <v>23</v>
      </c>
      <c r="K364" s="31">
        <f t="shared" si="294"/>
        <v>574975.39</v>
      </c>
      <c r="L364" s="5">
        <f aca="true" t="shared" si="296" ref="L364:L369">IF(F364&gt;0,IF(LEFT(UPPER(C364))="S",(H364-I364)/H364,(I364-H364)/H364),0)</f>
        <v>0.02863202545068916</v>
      </c>
      <c r="M364" s="24">
        <f aca="true" t="shared" si="297" ref="M364:M369">(H364*L364)-10</f>
        <v>705.7699999999968</v>
      </c>
    </row>
    <row r="365" spans="1:13" ht="12.75">
      <c r="A365" s="1">
        <v>43704</v>
      </c>
      <c r="B365" s="48" t="s">
        <v>186</v>
      </c>
      <c r="C365" s="7">
        <v>12738</v>
      </c>
      <c r="D365" s="16">
        <v>7022</v>
      </c>
      <c r="E365" s="3">
        <v>3.56</v>
      </c>
      <c r="F365" s="1">
        <v>43706</v>
      </c>
      <c r="G365" s="3">
        <v>3.7</v>
      </c>
      <c r="H365" s="4">
        <f t="shared" si="295"/>
        <v>24998.32</v>
      </c>
      <c r="I365" s="4">
        <f aca="true" t="shared" si="298" ref="I365:I371">IF(F365&gt;0,G365*D365,0)</f>
        <v>25981.4</v>
      </c>
      <c r="J365">
        <f t="shared" si="293"/>
        <v>2</v>
      </c>
      <c r="K365" s="31">
        <f t="shared" si="294"/>
        <v>49996.64</v>
      </c>
      <c r="L365" s="5">
        <f t="shared" si="296"/>
        <v>0.03932584269662928</v>
      </c>
      <c r="M365" s="24">
        <f t="shared" si="297"/>
        <v>973.0800000000017</v>
      </c>
    </row>
    <row r="366" spans="1:13" ht="12.75">
      <c r="A366" s="1">
        <v>43711</v>
      </c>
      <c r="B366" s="48" t="s">
        <v>117</v>
      </c>
      <c r="C366" s="7">
        <v>12739</v>
      </c>
      <c r="D366" s="16">
        <v>227</v>
      </c>
      <c r="E366" s="3">
        <v>110</v>
      </c>
      <c r="F366" s="1">
        <v>43713</v>
      </c>
      <c r="G366" s="3">
        <v>107</v>
      </c>
      <c r="H366" s="4">
        <f t="shared" si="295"/>
        <v>24970</v>
      </c>
      <c r="I366" s="4">
        <f t="shared" si="298"/>
        <v>24289</v>
      </c>
      <c r="J366">
        <f t="shared" si="293"/>
        <v>2</v>
      </c>
      <c r="K366" s="31">
        <f t="shared" si="294"/>
        <v>49940</v>
      </c>
      <c r="L366" s="5">
        <f t="shared" si="296"/>
        <v>-0.02727272727272727</v>
      </c>
      <c r="M366" s="24">
        <f t="shared" si="297"/>
        <v>-691</v>
      </c>
    </row>
    <row r="367" spans="1:13" ht="12.75">
      <c r="A367" s="1">
        <v>43725</v>
      </c>
      <c r="B367" s="48" t="s">
        <v>121</v>
      </c>
      <c r="C367" s="7" t="s">
        <v>175</v>
      </c>
      <c r="D367" s="16">
        <v>11709</v>
      </c>
      <c r="E367" s="3">
        <v>2.135</v>
      </c>
      <c r="F367" s="1">
        <v>43734</v>
      </c>
      <c r="G367" s="3">
        <v>2.13</v>
      </c>
      <c r="H367" s="4">
        <f t="shared" si="295"/>
        <v>24998.714999999997</v>
      </c>
      <c r="I367" s="4">
        <f t="shared" si="298"/>
        <v>24940.17</v>
      </c>
      <c r="J367">
        <f aca="true" t="shared" si="299" ref="J367:J374">IF(F367&gt;0,F367-A367,0)</f>
        <v>9</v>
      </c>
      <c r="K367" s="31">
        <f aca="true" t="shared" si="300" ref="K367:K374">H367*J367</f>
        <v>224988.43499999997</v>
      </c>
      <c r="L367" s="5">
        <f t="shared" si="296"/>
        <v>0.0023419203747071906</v>
      </c>
      <c r="M367" s="24">
        <f t="shared" si="297"/>
        <v>48.544999999998254</v>
      </c>
    </row>
    <row r="368" spans="1:13" ht="12.75">
      <c r="A368" s="1">
        <v>43726</v>
      </c>
      <c r="B368" s="48" t="s">
        <v>82</v>
      </c>
      <c r="C368" s="7" t="s">
        <v>175</v>
      </c>
      <c r="D368" s="16">
        <v>4472</v>
      </c>
      <c r="E368" s="3">
        <v>5.59</v>
      </c>
      <c r="F368" s="1">
        <v>43733</v>
      </c>
      <c r="G368" s="3">
        <v>5.3</v>
      </c>
      <c r="H368" s="4">
        <f t="shared" si="295"/>
        <v>24998.48</v>
      </c>
      <c r="I368" s="4">
        <f t="shared" si="298"/>
        <v>23701.6</v>
      </c>
      <c r="J368">
        <f t="shared" si="299"/>
        <v>7</v>
      </c>
      <c r="K368" s="31">
        <f t="shared" si="300"/>
        <v>174989.36</v>
      </c>
      <c r="L368" s="5">
        <f t="shared" si="296"/>
        <v>0.05187835420393564</v>
      </c>
      <c r="M368" s="24">
        <f t="shared" si="297"/>
        <v>1286.880000000001</v>
      </c>
    </row>
    <row r="369" spans="1:13" ht="12.75">
      <c r="A369" s="1">
        <v>43734</v>
      </c>
      <c r="B369" s="48" t="s">
        <v>49</v>
      </c>
      <c r="C369" s="7">
        <v>12739</v>
      </c>
      <c r="D369" s="16">
        <v>2604</v>
      </c>
      <c r="E369" s="3">
        <v>9.6</v>
      </c>
      <c r="F369" s="1">
        <v>43740</v>
      </c>
      <c r="G369" s="3">
        <v>9.5</v>
      </c>
      <c r="H369" s="4">
        <f t="shared" si="295"/>
        <v>24998.399999999998</v>
      </c>
      <c r="I369" s="4">
        <f t="shared" si="298"/>
        <v>24738</v>
      </c>
      <c r="J369">
        <f t="shared" si="299"/>
        <v>6</v>
      </c>
      <c r="K369" s="31">
        <f t="shared" si="300"/>
        <v>149990.4</v>
      </c>
      <c r="L369" s="5">
        <f t="shared" si="296"/>
        <v>-0.010416666666666581</v>
      </c>
      <c r="M369" s="24">
        <f t="shared" si="297"/>
        <v>-270.3999999999978</v>
      </c>
    </row>
    <row r="370" spans="1:13" ht="12.75">
      <c r="A370" s="1">
        <v>43740</v>
      </c>
      <c r="B370" s="48" t="s">
        <v>52</v>
      </c>
      <c r="C370" s="51" t="s">
        <v>175</v>
      </c>
      <c r="D370" s="2">
        <v>47938</v>
      </c>
      <c r="E370" s="3">
        <v>0.5215</v>
      </c>
      <c r="F370" s="1">
        <v>43745</v>
      </c>
      <c r="G370" s="3">
        <v>0.5045</v>
      </c>
      <c r="H370" s="4">
        <f t="shared" si="295"/>
        <v>24999.666999999998</v>
      </c>
      <c r="I370" s="4">
        <f t="shared" si="298"/>
        <v>24184.720999999998</v>
      </c>
      <c r="J370">
        <f t="shared" si="299"/>
        <v>5</v>
      </c>
      <c r="K370" s="31">
        <f t="shared" si="300"/>
        <v>124998.33499999999</v>
      </c>
      <c r="L370" s="5">
        <f aca="true" t="shared" si="301" ref="L370:L375">IF(F370&gt;0,IF(LEFT(UPPER(C370))="S",(H370-I370)/H370,(I370-H370)/H370),0)</f>
        <v>0.032598274209012464</v>
      </c>
      <c r="M370" s="24">
        <f aca="true" t="shared" si="302" ref="M370:M375">(H370*L370)-10</f>
        <v>804.9459999999999</v>
      </c>
    </row>
    <row r="371" spans="1:13" ht="12.75">
      <c r="A371" s="1">
        <v>43746</v>
      </c>
      <c r="B371" s="48" t="s">
        <v>83</v>
      </c>
      <c r="C371" s="51" t="s">
        <v>31</v>
      </c>
      <c r="D371" s="2">
        <v>9505</v>
      </c>
      <c r="E371" s="3">
        <v>2.63</v>
      </c>
      <c r="F371" s="1">
        <v>43756</v>
      </c>
      <c r="G371" s="3">
        <v>2.645</v>
      </c>
      <c r="H371" s="4">
        <f t="shared" si="295"/>
        <v>24998.149999999998</v>
      </c>
      <c r="I371" s="4">
        <f t="shared" si="298"/>
        <v>25140.725</v>
      </c>
      <c r="J371">
        <f t="shared" si="299"/>
        <v>10</v>
      </c>
      <c r="K371" s="31">
        <f t="shared" si="300"/>
        <v>249981.49999999997</v>
      </c>
      <c r="L371" s="5">
        <f t="shared" si="301"/>
        <v>0.005703422053231969</v>
      </c>
      <c r="M371" s="24">
        <f t="shared" si="302"/>
        <v>132.57500000000073</v>
      </c>
    </row>
    <row r="372" spans="1:13" ht="12.75">
      <c r="A372" s="1">
        <v>43748</v>
      </c>
      <c r="B372" s="48" t="s">
        <v>169</v>
      </c>
      <c r="C372" s="7">
        <v>12739</v>
      </c>
      <c r="D372" s="16">
        <v>2192</v>
      </c>
      <c r="E372" s="31">
        <v>11.4</v>
      </c>
      <c r="F372" s="1">
        <v>43752</v>
      </c>
      <c r="G372" s="3">
        <v>12</v>
      </c>
      <c r="H372" s="4">
        <f t="shared" si="295"/>
        <v>24988.8</v>
      </c>
      <c r="I372" s="4">
        <f aca="true" t="shared" si="303" ref="I372:I379">IF(F372&gt;0,G372*D372,0)</f>
        <v>26304</v>
      </c>
      <c r="J372">
        <f t="shared" si="299"/>
        <v>4</v>
      </c>
      <c r="K372" s="31">
        <f t="shared" si="300"/>
        <v>99955.2</v>
      </c>
      <c r="L372" s="5">
        <f t="shared" si="301"/>
        <v>0.05263157894736845</v>
      </c>
      <c r="M372" s="24">
        <f t="shared" si="302"/>
        <v>1305.2000000000007</v>
      </c>
    </row>
    <row r="373" spans="1:13" ht="12.75">
      <c r="A373" s="1">
        <v>43749</v>
      </c>
      <c r="B373" s="48" t="s">
        <v>174</v>
      </c>
      <c r="C373" s="7">
        <v>12739</v>
      </c>
      <c r="D373" s="16">
        <v>2500</v>
      </c>
      <c r="E373" s="31">
        <v>10</v>
      </c>
      <c r="F373" s="1">
        <v>43756</v>
      </c>
      <c r="G373" s="3">
        <v>10.55</v>
      </c>
      <c r="H373" s="4">
        <f t="shared" si="295"/>
        <v>25000</v>
      </c>
      <c r="I373" s="4">
        <f t="shared" si="303"/>
        <v>26375</v>
      </c>
      <c r="J373">
        <f t="shared" si="299"/>
        <v>7</v>
      </c>
      <c r="K373" s="31">
        <f t="shared" si="300"/>
        <v>175000</v>
      </c>
      <c r="L373" s="5">
        <f t="shared" si="301"/>
        <v>0.055</v>
      </c>
      <c r="M373" s="24">
        <f t="shared" si="302"/>
        <v>1365</v>
      </c>
    </row>
    <row r="374" spans="1:13" ht="12.75">
      <c r="A374" s="1">
        <v>43753</v>
      </c>
      <c r="B374" s="48" t="s">
        <v>140</v>
      </c>
      <c r="C374" s="7">
        <v>12740</v>
      </c>
      <c r="D374" s="16">
        <v>1515</v>
      </c>
      <c r="E374" s="31">
        <v>16.5</v>
      </c>
      <c r="F374" s="1">
        <v>43756</v>
      </c>
      <c r="G374" s="3">
        <v>16.14</v>
      </c>
      <c r="H374" s="4">
        <f t="shared" si="295"/>
        <v>24997.5</v>
      </c>
      <c r="I374" s="4">
        <f t="shared" si="303"/>
        <v>24452.100000000002</v>
      </c>
      <c r="J374">
        <f t="shared" si="299"/>
        <v>3</v>
      </c>
      <c r="K374" s="31">
        <f t="shared" si="300"/>
        <v>74992.5</v>
      </c>
      <c r="L374" s="5">
        <f t="shared" si="301"/>
        <v>-0.02181818181818173</v>
      </c>
      <c r="M374" s="24">
        <f t="shared" si="302"/>
        <v>-555.3999999999978</v>
      </c>
    </row>
    <row r="375" spans="1:13" ht="12.75">
      <c r="A375" s="1">
        <v>43756</v>
      </c>
      <c r="B375" s="48" t="s">
        <v>168</v>
      </c>
      <c r="C375" s="7" t="s">
        <v>175</v>
      </c>
      <c r="D375" s="16">
        <v>11682</v>
      </c>
      <c r="E375" s="4">
        <v>2.14</v>
      </c>
      <c r="F375" s="1">
        <v>43774</v>
      </c>
      <c r="G375" s="3">
        <v>2.14</v>
      </c>
      <c r="H375" s="4">
        <f t="shared" si="295"/>
        <v>24999.480000000003</v>
      </c>
      <c r="I375" s="4">
        <f t="shared" si="303"/>
        <v>24999.480000000003</v>
      </c>
      <c r="J375">
        <f aca="true" t="shared" si="304" ref="J375:J380">IF(F375&gt;0,F375-A375,0)</f>
        <v>18</v>
      </c>
      <c r="K375" s="31">
        <f aca="true" t="shared" si="305" ref="K375:K380">H375*J375</f>
        <v>449990.6400000001</v>
      </c>
      <c r="L375" s="5">
        <f t="shared" si="301"/>
        <v>0</v>
      </c>
      <c r="M375" s="24">
        <f t="shared" si="302"/>
        <v>-10</v>
      </c>
    </row>
    <row r="376" spans="1:13" ht="12.75">
      <c r="A376" s="1">
        <v>43775</v>
      </c>
      <c r="B376" s="48" t="s">
        <v>99</v>
      </c>
      <c r="C376" s="7" t="s">
        <v>175</v>
      </c>
      <c r="D376" s="16">
        <v>348</v>
      </c>
      <c r="E376" s="4">
        <v>70.5</v>
      </c>
      <c r="F376" s="1">
        <v>43781</v>
      </c>
      <c r="G376" s="4">
        <v>71.7</v>
      </c>
      <c r="H376" s="4">
        <f t="shared" si="295"/>
        <v>24534</v>
      </c>
      <c r="I376" s="4">
        <f t="shared" si="303"/>
        <v>24951.600000000002</v>
      </c>
      <c r="J376">
        <f t="shared" si="304"/>
        <v>6</v>
      </c>
      <c r="K376" s="31">
        <f t="shared" si="305"/>
        <v>147204</v>
      </c>
      <c r="L376" s="5">
        <f aca="true" t="shared" si="306" ref="L376:L381">IF(F376&gt;0,IF(LEFT(UPPER(C376))="S",(H376-I376)/H376,(I376-H376)/H376),0)</f>
        <v>-0.01702127659574477</v>
      </c>
      <c r="M376" s="24">
        <f aca="true" t="shared" si="307" ref="M376:M381">(H376*L376)-10</f>
        <v>-427.60000000000224</v>
      </c>
    </row>
    <row r="377" spans="1:13" ht="12.75">
      <c r="A377" s="1">
        <v>43777</v>
      </c>
      <c r="B377" s="48" t="s">
        <v>121</v>
      </c>
      <c r="C377" s="7" t="s">
        <v>175</v>
      </c>
      <c r="D377" s="16">
        <v>10660</v>
      </c>
      <c r="E377" s="2">
        <v>2.345</v>
      </c>
      <c r="F377" s="1">
        <v>43781</v>
      </c>
      <c r="G377" s="4">
        <v>2.38</v>
      </c>
      <c r="H377" s="4">
        <f aca="true" t="shared" si="308" ref="H377:H382">E377*D377</f>
        <v>24997.7</v>
      </c>
      <c r="I377" s="4">
        <f t="shared" si="303"/>
        <v>25370.8</v>
      </c>
      <c r="J377">
        <f t="shared" si="304"/>
        <v>4</v>
      </c>
      <c r="K377" s="31">
        <f t="shared" si="305"/>
        <v>99990.8</v>
      </c>
      <c r="L377" s="5">
        <f t="shared" si="306"/>
        <v>-0.014925373134328299</v>
      </c>
      <c r="M377" s="24">
        <f t="shared" si="307"/>
        <v>-383.09999999999854</v>
      </c>
    </row>
    <row r="378" spans="1:13" ht="12.75">
      <c r="A378" s="1">
        <v>43780</v>
      </c>
      <c r="B378" s="48" t="s">
        <v>180</v>
      </c>
      <c r="C378" s="7" t="s">
        <v>175</v>
      </c>
      <c r="D378" s="16">
        <v>5938</v>
      </c>
      <c r="E378" s="2">
        <v>4.21</v>
      </c>
      <c r="F378" s="1">
        <v>43783</v>
      </c>
      <c r="G378" s="3">
        <v>4.36</v>
      </c>
      <c r="H378" s="4">
        <f t="shared" si="308"/>
        <v>24998.98</v>
      </c>
      <c r="I378" s="4">
        <f t="shared" si="303"/>
        <v>25889.68</v>
      </c>
      <c r="J378">
        <f t="shared" si="304"/>
        <v>3</v>
      </c>
      <c r="K378" s="31">
        <f t="shared" si="305"/>
        <v>74996.94</v>
      </c>
      <c r="L378" s="5">
        <f t="shared" si="306"/>
        <v>-0.03562945368171024</v>
      </c>
      <c r="M378" s="24">
        <f t="shared" si="307"/>
        <v>-900.7000000000007</v>
      </c>
    </row>
    <row r="379" spans="1:13" ht="12.75">
      <c r="A379" s="1">
        <v>43783</v>
      </c>
      <c r="B379" s="48" t="s">
        <v>76</v>
      </c>
      <c r="C379" s="7" t="s">
        <v>175</v>
      </c>
      <c r="D379" s="16">
        <v>1295</v>
      </c>
      <c r="E379" s="2">
        <v>19.3</v>
      </c>
      <c r="F379" s="1">
        <v>43789</v>
      </c>
      <c r="G379" s="3">
        <v>18.5</v>
      </c>
      <c r="H379" s="4">
        <f t="shared" si="308"/>
        <v>24993.5</v>
      </c>
      <c r="I379" s="4">
        <f t="shared" si="303"/>
        <v>23957.5</v>
      </c>
      <c r="J379">
        <f t="shared" si="304"/>
        <v>6</v>
      </c>
      <c r="K379" s="31">
        <f t="shared" si="305"/>
        <v>149961</v>
      </c>
      <c r="L379" s="5">
        <f t="shared" si="306"/>
        <v>0.04145077720207254</v>
      </c>
      <c r="M379" s="24">
        <f t="shared" si="307"/>
        <v>1026</v>
      </c>
    </row>
    <row r="380" spans="1:13" ht="12.75">
      <c r="A380" s="1">
        <v>43790</v>
      </c>
      <c r="B380" s="48" t="s">
        <v>117</v>
      </c>
      <c r="C380" s="7" t="s">
        <v>175</v>
      </c>
      <c r="D380" s="16">
        <v>220</v>
      </c>
      <c r="E380" s="31">
        <v>113.5</v>
      </c>
      <c r="F380" s="1">
        <v>43791</v>
      </c>
      <c r="G380" s="3">
        <v>117.5</v>
      </c>
      <c r="H380" s="4">
        <f t="shared" si="308"/>
        <v>24970</v>
      </c>
      <c r="I380" s="4">
        <f aca="true" t="shared" si="309" ref="I380:I386">IF(F380&gt;0,G380*D380,0)</f>
        <v>25850</v>
      </c>
      <c r="J380">
        <f t="shared" si="304"/>
        <v>1</v>
      </c>
      <c r="K380" s="31">
        <f t="shared" si="305"/>
        <v>24970</v>
      </c>
      <c r="L380" s="5">
        <f t="shared" si="306"/>
        <v>-0.03524229074889868</v>
      </c>
      <c r="M380" s="24">
        <f t="shared" si="307"/>
        <v>-890.0000000000001</v>
      </c>
    </row>
    <row r="381" spans="1:13" ht="12.75">
      <c r="A381" s="1">
        <v>43797</v>
      </c>
      <c r="B381" s="48" t="s">
        <v>115</v>
      </c>
      <c r="C381" s="7" t="s">
        <v>175</v>
      </c>
      <c r="D381" s="16">
        <v>1068</v>
      </c>
      <c r="E381" s="31">
        <v>23.4</v>
      </c>
      <c r="F381" s="1">
        <v>43802</v>
      </c>
      <c r="G381" s="3">
        <v>22</v>
      </c>
      <c r="H381" s="4">
        <f t="shared" si="308"/>
        <v>24991.199999999997</v>
      </c>
      <c r="I381" s="4">
        <f t="shared" si="309"/>
        <v>23496</v>
      </c>
      <c r="J381">
        <f aca="true" t="shared" si="310" ref="J381:J386">IF(F381&gt;0,F381-A381,0)</f>
        <v>5</v>
      </c>
      <c r="K381" s="31">
        <f aca="true" t="shared" si="311" ref="K381:K386">H381*J381</f>
        <v>124955.99999999999</v>
      </c>
      <c r="L381" s="5">
        <f t="shared" si="306"/>
        <v>0.05982905982905972</v>
      </c>
      <c r="M381" s="24">
        <f t="shared" si="307"/>
        <v>1485.199999999997</v>
      </c>
    </row>
    <row r="382" spans="1:13" ht="12.75">
      <c r="A382" s="1">
        <v>43847</v>
      </c>
      <c r="B382" s="48" t="s">
        <v>83</v>
      </c>
      <c r="C382" s="51" t="s">
        <v>31</v>
      </c>
      <c r="D382" s="16">
        <v>9541</v>
      </c>
      <c r="E382" s="31">
        <v>2.62</v>
      </c>
      <c r="F382" s="1">
        <v>43852</v>
      </c>
      <c r="G382" s="3">
        <v>2.54</v>
      </c>
      <c r="H382" s="4">
        <f t="shared" si="308"/>
        <v>24997.420000000002</v>
      </c>
      <c r="I382" s="4">
        <f t="shared" si="309"/>
        <v>24234.14</v>
      </c>
      <c r="J382">
        <f t="shared" si="310"/>
        <v>5</v>
      </c>
      <c r="K382" s="31">
        <f t="shared" si="311"/>
        <v>124987.1</v>
      </c>
      <c r="L382" s="5">
        <f aca="true" t="shared" si="312" ref="L382:L389">IF(F382&gt;0,IF(LEFT(UPPER(C382))="S",(H382-I382)/H382,(I382-H382)/H382),0)</f>
        <v>-0.030534351145038264</v>
      </c>
      <c r="M382" s="24">
        <f aca="true" t="shared" si="313" ref="M382:M389">(H382*L382)-10</f>
        <v>-773.2800000000025</v>
      </c>
    </row>
    <row r="383" spans="1:13" ht="12.75">
      <c r="A383" s="1">
        <v>43852</v>
      </c>
      <c r="B383" s="48" t="s">
        <v>99</v>
      </c>
      <c r="C383" s="51" t="s">
        <v>31</v>
      </c>
      <c r="D383" s="16">
        <v>345</v>
      </c>
      <c r="E383" s="31">
        <v>72.5</v>
      </c>
      <c r="F383" s="1">
        <v>43858</v>
      </c>
      <c r="G383" s="3">
        <v>70</v>
      </c>
      <c r="H383" s="4">
        <f aca="true" t="shared" si="314" ref="H383:H389">E383*D383</f>
        <v>25012.5</v>
      </c>
      <c r="I383" s="4">
        <f t="shared" si="309"/>
        <v>24150</v>
      </c>
      <c r="J383">
        <f t="shared" si="310"/>
        <v>6</v>
      </c>
      <c r="K383" s="31">
        <f t="shared" si="311"/>
        <v>150075</v>
      </c>
      <c r="L383" s="5">
        <f t="shared" si="312"/>
        <v>-0.034482758620689655</v>
      </c>
      <c r="M383" s="24">
        <f t="shared" si="313"/>
        <v>-872.5</v>
      </c>
    </row>
    <row r="384" spans="1:13" ht="12.75">
      <c r="A384" s="1">
        <v>43865</v>
      </c>
      <c r="B384" s="48" t="s">
        <v>88</v>
      </c>
      <c r="C384" s="51" t="s">
        <v>31</v>
      </c>
      <c r="D384" s="16">
        <v>20243</v>
      </c>
      <c r="E384" s="2">
        <v>1.235</v>
      </c>
      <c r="F384" s="1">
        <v>43867</v>
      </c>
      <c r="G384" s="3">
        <v>1.3</v>
      </c>
      <c r="H384" s="4">
        <f t="shared" si="314"/>
        <v>25000.105000000003</v>
      </c>
      <c r="I384" s="4">
        <f t="shared" si="309"/>
        <v>26315.9</v>
      </c>
      <c r="J384">
        <f t="shared" si="310"/>
        <v>2</v>
      </c>
      <c r="K384" s="31">
        <f t="shared" si="311"/>
        <v>50000.21000000001</v>
      </c>
      <c r="L384" s="5">
        <f t="shared" si="312"/>
        <v>0.05263157894736834</v>
      </c>
      <c r="M384" s="24">
        <f t="shared" si="313"/>
        <v>1305.7949999999983</v>
      </c>
    </row>
    <row r="385" spans="1:13" ht="12.75">
      <c r="A385" s="1">
        <v>43874</v>
      </c>
      <c r="B385" s="48" t="s">
        <v>72</v>
      </c>
      <c r="C385" s="51" t="s">
        <v>175</v>
      </c>
      <c r="D385" s="16">
        <v>1770</v>
      </c>
      <c r="E385" s="2">
        <v>14.12</v>
      </c>
      <c r="F385" s="1">
        <v>43883</v>
      </c>
      <c r="G385" s="3">
        <v>13.5</v>
      </c>
      <c r="H385" s="4">
        <f t="shared" si="314"/>
        <v>24992.399999999998</v>
      </c>
      <c r="I385" s="4">
        <f t="shared" si="309"/>
        <v>23895</v>
      </c>
      <c r="J385">
        <f t="shared" si="310"/>
        <v>9</v>
      </c>
      <c r="K385" s="31">
        <f t="shared" si="311"/>
        <v>224931.59999999998</v>
      </c>
      <c r="L385" s="5">
        <f t="shared" si="312"/>
        <v>0.04390934844192626</v>
      </c>
      <c r="M385" s="24">
        <f t="shared" si="313"/>
        <v>1087.3999999999978</v>
      </c>
    </row>
    <row r="386" spans="1:13" ht="12.75">
      <c r="A386" s="1">
        <v>43887</v>
      </c>
      <c r="B386" s="48" t="s">
        <v>187</v>
      </c>
      <c r="C386" s="51" t="s">
        <v>31</v>
      </c>
      <c r="D386" s="16">
        <v>24271</v>
      </c>
      <c r="E386" s="2">
        <v>1.03</v>
      </c>
      <c r="F386" s="1">
        <v>43888</v>
      </c>
      <c r="G386" s="3">
        <v>0.995</v>
      </c>
      <c r="H386" s="4">
        <f t="shared" si="314"/>
        <v>24999.13</v>
      </c>
      <c r="I386" s="4">
        <f t="shared" si="309"/>
        <v>24149.645</v>
      </c>
      <c r="J386">
        <f t="shared" si="310"/>
        <v>1</v>
      </c>
      <c r="K386" s="31">
        <f t="shared" si="311"/>
        <v>24999.13</v>
      </c>
      <c r="L386" s="5">
        <f t="shared" si="312"/>
        <v>-0.033980582524271864</v>
      </c>
      <c r="M386" s="24">
        <f t="shared" si="313"/>
        <v>-859.4850000000005</v>
      </c>
    </row>
    <row r="387" spans="1:13" ht="12.75">
      <c r="A387" s="1">
        <v>43892</v>
      </c>
      <c r="B387" s="48" t="s">
        <v>89</v>
      </c>
      <c r="C387" s="51" t="s">
        <v>31</v>
      </c>
      <c r="D387" s="16">
        <v>1024</v>
      </c>
      <c r="E387" s="31">
        <v>24.4</v>
      </c>
      <c r="F387" s="1">
        <v>43896</v>
      </c>
      <c r="G387" s="3">
        <v>23.5</v>
      </c>
      <c r="H387" s="4">
        <f t="shared" si="314"/>
        <v>24985.6</v>
      </c>
      <c r="I387" s="4">
        <f aca="true" t="shared" si="315" ref="I387:I392">IF(F387&gt;0,G387*D387,0)</f>
        <v>24064</v>
      </c>
      <c r="J387">
        <f aca="true" t="shared" si="316" ref="J387:J392">IF(F387&gt;0,F387-A387,0)</f>
        <v>4</v>
      </c>
      <c r="K387" s="31">
        <f aca="true" t="shared" si="317" ref="K387:K392">H387*J387</f>
        <v>99942.4</v>
      </c>
      <c r="L387" s="5">
        <f t="shared" si="312"/>
        <v>-0.03688524590163929</v>
      </c>
      <c r="M387" s="24">
        <f t="shared" si="313"/>
        <v>-931.5999999999985</v>
      </c>
    </row>
    <row r="388" spans="1:13" ht="12.75">
      <c r="A388" s="1">
        <v>43893</v>
      </c>
      <c r="B388" s="48" t="s">
        <v>159</v>
      </c>
      <c r="C388" s="51" t="s">
        <v>31</v>
      </c>
      <c r="D388" s="16">
        <v>2212</v>
      </c>
      <c r="E388" s="4">
        <v>11.3</v>
      </c>
      <c r="F388" s="1">
        <v>43897</v>
      </c>
      <c r="G388" s="3">
        <v>10.8</v>
      </c>
      <c r="H388" s="4">
        <f t="shared" si="314"/>
        <v>24995.600000000002</v>
      </c>
      <c r="I388" s="4">
        <f t="shared" si="315"/>
        <v>23889.600000000002</v>
      </c>
      <c r="J388">
        <f t="shared" si="316"/>
        <v>4</v>
      </c>
      <c r="K388" s="31">
        <f t="shared" si="317"/>
        <v>99982.40000000001</v>
      </c>
      <c r="L388" s="5">
        <f t="shared" si="312"/>
        <v>-0.04424778761061947</v>
      </c>
      <c r="M388" s="24">
        <f t="shared" si="313"/>
        <v>-1116</v>
      </c>
    </row>
    <row r="389" spans="1:13" ht="12.75">
      <c r="A389" s="1">
        <v>43895</v>
      </c>
      <c r="B389" s="48" t="s">
        <v>41</v>
      </c>
      <c r="C389" s="51" t="s">
        <v>31</v>
      </c>
      <c r="D389" s="16">
        <v>1305</v>
      </c>
      <c r="E389" s="4">
        <v>19.15</v>
      </c>
      <c r="F389" s="1">
        <v>43898</v>
      </c>
      <c r="G389" s="3">
        <v>18.235</v>
      </c>
      <c r="H389" s="4">
        <f t="shared" si="314"/>
        <v>24990.749999999996</v>
      </c>
      <c r="I389" s="4">
        <f t="shared" si="315"/>
        <v>23796.675</v>
      </c>
      <c r="J389">
        <f t="shared" si="316"/>
        <v>3</v>
      </c>
      <c r="K389" s="31">
        <f t="shared" si="317"/>
        <v>74972.24999999999</v>
      </c>
      <c r="L389" s="5">
        <f t="shared" si="312"/>
        <v>-0.047780678851174825</v>
      </c>
      <c r="M389" s="24">
        <f t="shared" si="313"/>
        <v>-1204.074999999997</v>
      </c>
    </row>
    <row r="390" spans="1:13" ht="12.75">
      <c r="A390" s="1">
        <v>43925</v>
      </c>
      <c r="B390" s="48" t="s">
        <v>93</v>
      </c>
      <c r="C390" s="51" t="s">
        <v>31</v>
      </c>
      <c r="D390" s="16">
        <v>1666</v>
      </c>
      <c r="E390" s="4">
        <v>15</v>
      </c>
      <c r="F390" s="1">
        <v>43926</v>
      </c>
      <c r="G390" s="3">
        <v>14.5</v>
      </c>
      <c r="H390" s="4">
        <f aca="true" t="shared" si="318" ref="H390:H397">E390*D390</f>
        <v>24990</v>
      </c>
      <c r="I390" s="4">
        <f t="shared" si="315"/>
        <v>24157</v>
      </c>
      <c r="J390">
        <f t="shared" si="316"/>
        <v>1</v>
      </c>
      <c r="K390" s="31">
        <f t="shared" si="317"/>
        <v>24990</v>
      </c>
      <c r="L390" s="5">
        <f aca="true" t="shared" si="319" ref="L390:L396">IF(F390&gt;0,IF(LEFT(UPPER(C390))="S",(H390-I390)/H390,(I390-H390)/H390),0)</f>
        <v>-0.03333333333333333</v>
      </c>
      <c r="M390" s="24">
        <f aca="true" t="shared" si="320" ref="M390:M396">(H390*L390)-10</f>
        <v>-843</v>
      </c>
    </row>
    <row r="391" spans="1:13" ht="12.75">
      <c r="A391" s="1">
        <v>43915</v>
      </c>
      <c r="B391" s="48" t="s">
        <v>154</v>
      </c>
      <c r="C391" s="51" t="s">
        <v>31</v>
      </c>
      <c r="D391" s="16">
        <v>5000</v>
      </c>
      <c r="E391" s="4">
        <v>5</v>
      </c>
      <c r="F391" s="1">
        <v>43928</v>
      </c>
      <c r="G391" s="3">
        <v>5.64</v>
      </c>
      <c r="H391" s="4">
        <f t="shared" si="318"/>
        <v>25000</v>
      </c>
      <c r="I391" s="4">
        <f t="shared" si="315"/>
        <v>28200</v>
      </c>
      <c r="J391">
        <f t="shared" si="316"/>
        <v>13</v>
      </c>
      <c r="K391" s="31">
        <f t="shared" si="317"/>
        <v>325000</v>
      </c>
      <c r="L391" s="5">
        <f t="shared" si="319"/>
        <v>0.128</v>
      </c>
      <c r="M391" s="24">
        <f t="shared" si="320"/>
        <v>3190</v>
      </c>
    </row>
    <row r="392" spans="1:13" ht="12.75">
      <c r="A392" s="1">
        <v>43944</v>
      </c>
      <c r="B392" s="48" t="s">
        <v>72</v>
      </c>
      <c r="C392" s="51" t="s">
        <v>31</v>
      </c>
      <c r="D392" s="16">
        <v>3703</v>
      </c>
      <c r="E392" s="4">
        <v>6.75</v>
      </c>
      <c r="F392" s="1">
        <v>43951</v>
      </c>
      <c r="G392" s="3">
        <v>7.45</v>
      </c>
      <c r="H392" s="4">
        <f t="shared" si="318"/>
        <v>24995.25</v>
      </c>
      <c r="I392" s="4">
        <f t="shared" si="315"/>
        <v>27587.350000000002</v>
      </c>
      <c r="J392">
        <f t="shared" si="316"/>
        <v>7</v>
      </c>
      <c r="K392" s="31">
        <f t="shared" si="317"/>
        <v>174966.75</v>
      </c>
      <c r="L392" s="5">
        <f t="shared" si="319"/>
        <v>0.1037037037037038</v>
      </c>
      <c r="M392" s="24">
        <f t="shared" si="320"/>
        <v>2582.100000000002</v>
      </c>
    </row>
    <row r="393" spans="1:13" ht="12.75">
      <c r="A393" s="1">
        <v>43962</v>
      </c>
      <c r="B393" s="48" t="s">
        <v>72</v>
      </c>
      <c r="C393" s="51" t="s">
        <v>31</v>
      </c>
      <c r="D393" s="16">
        <v>3776</v>
      </c>
      <c r="E393" s="4">
        <v>6.62</v>
      </c>
      <c r="F393" s="1">
        <v>43965</v>
      </c>
      <c r="G393" s="3">
        <v>6.325</v>
      </c>
      <c r="H393" s="4">
        <f t="shared" si="318"/>
        <v>24997.12</v>
      </c>
      <c r="I393" s="4">
        <f aca="true" t="shared" si="321" ref="I393:I398">IF(F393&gt;0,G393*D393,0)</f>
        <v>23883.2</v>
      </c>
      <c r="J393">
        <f aca="true" t="shared" si="322" ref="J393:J398">IF(F393&gt;0,F393-A393,0)</f>
        <v>3</v>
      </c>
      <c r="K393" s="31">
        <f aca="true" t="shared" si="323" ref="K393:K398">H393*J393</f>
        <v>74991.36</v>
      </c>
      <c r="L393" s="5">
        <f t="shared" si="319"/>
        <v>-0.04456193353474314</v>
      </c>
      <c r="M393" s="24">
        <f t="shared" si="320"/>
        <v>-1123.9199999999983</v>
      </c>
    </row>
    <row r="394" spans="1:13" ht="12.75">
      <c r="A394" s="1">
        <v>43965</v>
      </c>
      <c r="B394" s="48" t="s">
        <v>132</v>
      </c>
      <c r="C394" s="51" t="s">
        <v>31</v>
      </c>
      <c r="D394" s="16">
        <v>17006</v>
      </c>
      <c r="E394" s="4">
        <v>1.47</v>
      </c>
      <c r="F394" s="1">
        <v>43965</v>
      </c>
      <c r="G394" s="3">
        <v>1.418</v>
      </c>
      <c r="H394" s="4">
        <f t="shared" si="318"/>
        <v>24998.82</v>
      </c>
      <c r="I394" s="4">
        <f t="shared" si="321"/>
        <v>24114.507999999998</v>
      </c>
      <c r="J394">
        <f t="shared" si="322"/>
        <v>0</v>
      </c>
      <c r="K394" s="31">
        <f t="shared" si="323"/>
        <v>0</v>
      </c>
      <c r="L394" s="5">
        <f t="shared" si="319"/>
        <v>-0.03537414965986401</v>
      </c>
      <c r="M394" s="24">
        <f t="shared" si="320"/>
        <v>-894.3120000000016</v>
      </c>
    </row>
    <row r="395" spans="1:13" ht="12.75">
      <c r="A395" s="1">
        <v>43969</v>
      </c>
      <c r="B395" s="48" t="s">
        <v>99</v>
      </c>
      <c r="C395" s="51" t="s">
        <v>31</v>
      </c>
      <c r="D395" s="16">
        <v>574</v>
      </c>
      <c r="E395" s="4">
        <v>43.5</v>
      </c>
      <c r="F395" s="1">
        <v>43976</v>
      </c>
      <c r="G395" s="3">
        <v>46.8</v>
      </c>
      <c r="H395" s="4">
        <f t="shared" si="318"/>
        <v>24969</v>
      </c>
      <c r="I395" s="4">
        <f t="shared" si="321"/>
        <v>26863.199999999997</v>
      </c>
      <c r="J395">
        <f t="shared" si="322"/>
        <v>7</v>
      </c>
      <c r="K395" s="31">
        <f t="shared" si="323"/>
        <v>174783</v>
      </c>
      <c r="L395" s="5">
        <f t="shared" si="319"/>
        <v>0.07586206896551713</v>
      </c>
      <c r="M395" s="24">
        <f t="shared" si="320"/>
        <v>1884.199999999997</v>
      </c>
    </row>
    <row r="396" spans="1:13" ht="12.75">
      <c r="A396" s="1">
        <v>43970</v>
      </c>
      <c r="B396" s="48" t="s">
        <v>180</v>
      </c>
      <c r="C396" s="51" t="s">
        <v>31</v>
      </c>
      <c r="D396" s="16">
        <v>12195</v>
      </c>
      <c r="E396" s="4">
        <v>2.05</v>
      </c>
      <c r="F396" s="1">
        <v>43970</v>
      </c>
      <c r="G396" s="3">
        <v>1.978</v>
      </c>
      <c r="H396" s="4">
        <f t="shared" si="318"/>
        <v>24999.749999999996</v>
      </c>
      <c r="I396" s="4">
        <f t="shared" si="321"/>
        <v>24121.71</v>
      </c>
      <c r="J396">
        <f t="shared" si="322"/>
        <v>0</v>
      </c>
      <c r="K396" s="31">
        <f t="shared" si="323"/>
        <v>0</v>
      </c>
      <c r="L396" s="5">
        <f t="shared" si="319"/>
        <v>-0.03512195121951209</v>
      </c>
      <c r="M396" s="24">
        <f t="shared" si="320"/>
        <v>-888.0399999999972</v>
      </c>
    </row>
    <row r="397" spans="1:13" ht="12.75">
      <c r="A397" s="1">
        <v>43976</v>
      </c>
      <c r="B397" s="48" t="s">
        <v>52</v>
      </c>
      <c r="C397" s="51" t="s">
        <v>31</v>
      </c>
      <c r="D397" s="16">
        <v>77160</v>
      </c>
      <c r="E397" s="2">
        <v>0.324</v>
      </c>
      <c r="F397" s="1">
        <v>43984</v>
      </c>
      <c r="G397" s="2">
        <v>0.35</v>
      </c>
      <c r="H397" s="4">
        <f t="shared" si="318"/>
        <v>24999.84</v>
      </c>
      <c r="I397" s="4">
        <f t="shared" si="321"/>
        <v>27006</v>
      </c>
      <c r="J397">
        <f t="shared" si="322"/>
        <v>8</v>
      </c>
      <c r="K397" s="31">
        <f t="shared" si="323"/>
        <v>199998.72</v>
      </c>
      <c r="L397" s="5">
        <f>IF(F397&gt;0,IF(LEFT(UPPER(C397))="S",(H397-I397)/H397,(I397-H397)/H397),0)</f>
        <v>0.08024691358024691</v>
      </c>
      <c r="M397" s="24">
        <f>(H397*L397)-10</f>
        <v>1996.1599999999999</v>
      </c>
    </row>
    <row r="398" spans="1:13" ht="12.75">
      <c r="A398" s="1">
        <v>43986</v>
      </c>
      <c r="B398" s="48" t="s">
        <v>188</v>
      </c>
      <c r="C398" s="51" t="s">
        <v>31</v>
      </c>
      <c r="D398" s="16">
        <v>6983</v>
      </c>
      <c r="E398" s="2">
        <v>3.58</v>
      </c>
      <c r="F398" s="1">
        <v>43990</v>
      </c>
      <c r="G398" s="2">
        <v>3.9</v>
      </c>
      <c r="H398" s="4">
        <f>E398*D398</f>
        <v>24999.14</v>
      </c>
      <c r="I398" s="4">
        <f t="shared" si="321"/>
        <v>27233.7</v>
      </c>
      <c r="J398">
        <f t="shared" si="322"/>
        <v>4</v>
      </c>
      <c r="K398" s="31">
        <f t="shared" si="323"/>
        <v>99996.56</v>
      </c>
      <c r="L398" s="5">
        <f>IF(F398&gt;0,IF(LEFT(UPPER(C398))="S",(H398-I398)/H398,(I398-H398)/H398),0)</f>
        <v>0.08938547486033525</v>
      </c>
      <c r="M398" s="24">
        <f>(H398*L398)-10</f>
        <v>2224.5600000000013</v>
      </c>
    </row>
    <row r="399" spans="1:13" ht="12.75">
      <c r="A399" s="1">
        <v>43991</v>
      </c>
      <c r="B399" s="48" t="s">
        <v>56</v>
      </c>
      <c r="C399" s="51" t="s">
        <v>31</v>
      </c>
      <c r="D399" s="16">
        <v>3443</v>
      </c>
      <c r="E399" s="2">
        <v>7.26</v>
      </c>
      <c r="F399" s="1">
        <v>43999</v>
      </c>
      <c r="G399" s="2">
        <v>7.26</v>
      </c>
      <c r="H399" s="4">
        <f>E399*D399</f>
        <v>24996.18</v>
      </c>
      <c r="I399" s="4">
        <f>IF(F399&gt;0,G399*D399,0)</f>
        <v>24996.18</v>
      </c>
      <c r="J399">
        <f>IF(F399&gt;0,F399-A399,0)</f>
        <v>8</v>
      </c>
      <c r="K399" s="31">
        <f>H399*J399</f>
        <v>199969.44</v>
      </c>
      <c r="L399" s="5">
        <f>IF(F399&gt;0,IF(LEFT(UPPER(C399))="S",(H399-I399)/H399,(I399-H399)/H399),0)</f>
        <v>0</v>
      </c>
      <c r="M399" s="24">
        <f>(H399*L399)-10</f>
        <v>-10</v>
      </c>
    </row>
    <row r="400" spans="1:13" ht="12.75">
      <c r="A400" s="1">
        <v>44000</v>
      </c>
      <c r="B400" s="48" t="s">
        <v>189</v>
      </c>
      <c r="C400" s="51" t="s">
        <v>175</v>
      </c>
      <c r="D400" s="16">
        <v>3351</v>
      </c>
      <c r="E400" s="2">
        <v>7.46</v>
      </c>
      <c r="F400" s="1">
        <v>44005</v>
      </c>
      <c r="G400" s="2">
        <v>7.7</v>
      </c>
      <c r="H400" s="4">
        <f>E400*D400</f>
        <v>24998.46</v>
      </c>
      <c r="I400" s="4">
        <f>IF(F400&gt;0,G400*D400,0)</f>
        <v>25802.7</v>
      </c>
      <c r="J400">
        <f>IF(F400&gt;0,F400-A400,0)</f>
        <v>5</v>
      </c>
      <c r="K400" s="31">
        <f>H400*J400</f>
        <v>124992.29999999999</v>
      </c>
      <c r="L400" s="5">
        <f>IF(F400&gt;0,IF(LEFT(UPPER(C400))="S",(H400-I400)/H400,(I400-H400)/H400),0)</f>
        <v>-0.03217158176943706</v>
      </c>
      <c r="M400" s="24">
        <f>(H400*L400)-10</f>
        <v>-814.2400000000016</v>
      </c>
    </row>
    <row r="401" spans="1:13" ht="12.75">
      <c r="A401" s="1">
        <v>44021</v>
      </c>
      <c r="B401" s="48" t="s">
        <v>157</v>
      </c>
      <c r="C401" s="51" t="s">
        <v>31</v>
      </c>
      <c r="D401" s="16">
        <v>938</v>
      </c>
      <c r="E401" s="2">
        <v>25.65</v>
      </c>
      <c r="F401" s="1">
        <v>44027</v>
      </c>
      <c r="G401" s="2">
        <v>24.75</v>
      </c>
      <c r="H401" s="4">
        <f>E401*D401</f>
        <v>24059.699999999997</v>
      </c>
      <c r="I401" s="4">
        <f>IF(F401&gt;0,G401*D401,0)</f>
        <v>23215.5</v>
      </c>
      <c r="J401">
        <f>IF(F401&gt;0,F401-A401,0)</f>
        <v>6</v>
      </c>
      <c r="K401" s="31">
        <f>H401*J401</f>
        <v>144358.19999999998</v>
      </c>
      <c r="L401" s="5">
        <f>IF(F401&gt;0,IF(LEFT(UPPER(C401))="S",(H401-I401)/H401,(I401-H401)/H401),0)</f>
        <v>-0.035087719298245494</v>
      </c>
      <c r="M401" s="24">
        <f>(H401*L401)-10</f>
        <v>-854.199999999997</v>
      </c>
    </row>
    <row r="402" spans="1:6" ht="12.75">
      <c r="A402" s="1">
        <v>44027</v>
      </c>
      <c r="B402" s="48" t="s">
        <v>75</v>
      </c>
      <c r="C402" s="51" t="s">
        <v>31</v>
      </c>
      <c r="D402" s="16">
        <v>938</v>
      </c>
      <c r="E402" s="2">
        <v>25.65</v>
      </c>
      <c r="F402" s="1">
        <v>44028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402 A2:A407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2020-07-16T04:10:39Z</dcterms:modified>
  <cp:category/>
  <cp:version/>
  <cp:contentType/>
  <cp:contentStatus/>
</cp:coreProperties>
</file>