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<sst xmlns="http://schemas.openxmlformats.org/spreadsheetml/2006/main" count="1174" uniqueCount="188">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</sst>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2"/>
  <sheetViews>
    <sheetView tabSelected="1" zoomScale="98" zoomScaleNormal="98" zoomScalePageLayoutView="0" workbookViewId="0" topLeftCell="A369">
      <selection activeCell="E393" sqref="E393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391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8" t="s">
        <v>132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8" t="s">
        <v>168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31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8" t="s">
        <v>154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31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8" t="s">
        <v>185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31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8" t="s">
        <v>186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31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8" t="s">
        <v>117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31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8" t="s">
        <v>121</v>
      </c>
      <c r="C367" s="7" t="s">
        <v>175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31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8" t="s">
        <v>82</v>
      </c>
      <c r="C368" s="7" t="s">
        <v>175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31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8" t="s">
        <v>49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31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8" t="s">
        <v>52</v>
      </c>
      <c r="C370" s="51" t="s">
        <v>175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31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8" t="s">
        <v>83</v>
      </c>
      <c r="C371" s="51" t="s">
        <v>31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31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8" t="s">
        <v>169</v>
      </c>
      <c r="C372" s="7">
        <v>12739</v>
      </c>
      <c r="D372" s="16">
        <v>2192</v>
      </c>
      <c r="E372" s="31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31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8" t="s">
        <v>174</v>
      </c>
      <c r="C373" s="7">
        <v>12739</v>
      </c>
      <c r="D373" s="16">
        <v>2500</v>
      </c>
      <c r="E373" s="31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31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8" t="s">
        <v>140</v>
      </c>
      <c r="C374" s="7">
        <v>12740</v>
      </c>
      <c r="D374" s="16">
        <v>1515</v>
      </c>
      <c r="E374" s="31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31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8" t="s">
        <v>168</v>
      </c>
      <c r="C375" s="7" t="s">
        <v>175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31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8" t="s">
        <v>99</v>
      </c>
      <c r="C376" s="7" t="s">
        <v>175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31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8" t="s">
        <v>121</v>
      </c>
      <c r="C377" s="7" t="s">
        <v>175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31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8" t="s">
        <v>180</v>
      </c>
      <c r="C378" s="7" t="s">
        <v>175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31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8" t="s">
        <v>76</v>
      </c>
      <c r="C379" s="7" t="s">
        <v>175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31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8" t="s">
        <v>117</v>
      </c>
      <c r="C380" s="7" t="s">
        <v>175</v>
      </c>
      <c r="D380" s="16">
        <v>220</v>
      </c>
      <c r="E380" s="31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31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8" t="s">
        <v>115</v>
      </c>
      <c r="C381" s="7" t="s">
        <v>175</v>
      </c>
      <c r="D381" s="16">
        <v>1068</v>
      </c>
      <c r="E381" s="31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31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8" t="s">
        <v>83</v>
      </c>
      <c r="C382" s="51" t="s">
        <v>31</v>
      </c>
      <c r="D382" s="16">
        <v>9541</v>
      </c>
      <c r="E382" s="31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31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8" t="s">
        <v>99</v>
      </c>
      <c r="C383" s="51" t="s">
        <v>31</v>
      </c>
      <c r="D383" s="16">
        <v>345</v>
      </c>
      <c r="E383" s="31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31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8" t="s">
        <v>88</v>
      </c>
      <c r="C384" s="51" t="s">
        <v>31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31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8" t="s">
        <v>72</v>
      </c>
      <c r="C385" s="51" t="s">
        <v>175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31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8" t="s">
        <v>187</v>
      </c>
      <c r="C386" s="51" t="s">
        <v>31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31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8" t="s">
        <v>89</v>
      </c>
      <c r="C387" s="51" t="s">
        <v>31</v>
      </c>
      <c r="D387" s="16">
        <v>1024</v>
      </c>
      <c r="E387" s="31">
        <v>24.4</v>
      </c>
      <c r="F387" s="1">
        <v>43896</v>
      </c>
      <c r="G387" s="3">
        <v>23.5</v>
      </c>
      <c r="H387" s="4">
        <f t="shared" si="314"/>
        <v>24985.6</v>
      </c>
      <c r="I387" s="4">
        <f>IF(F387&gt;0,G387*D387,0)</f>
        <v>24064</v>
      </c>
      <c r="J387">
        <f>IF(F387&gt;0,F387-A387,0)</f>
        <v>4</v>
      </c>
      <c r="K387" s="31">
        <f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8" t="s">
        <v>159</v>
      </c>
      <c r="C388" s="51" t="s">
        <v>31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>IF(F388&gt;0,G388*D388,0)</f>
        <v>23889.600000000002</v>
      </c>
      <c r="J388">
        <f>IF(F388&gt;0,F388-A388,0)</f>
        <v>4</v>
      </c>
      <c r="K388" s="31">
        <f>H388*J388</f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8" t="s">
        <v>41</v>
      </c>
      <c r="C389" s="51" t="s">
        <v>31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>IF(F389&gt;0,G389*D389,0)</f>
        <v>23796.675</v>
      </c>
      <c r="J389">
        <f>IF(F389&gt;0,F389-A389,0)</f>
        <v>3</v>
      </c>
      <c r="K389" s="31">
        <f>H389*J389</f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8" t="s">
        <v>93</v>
      </c>
      <c r="C390" s="51" t="s">
        <v>31</v>
      </c>
      <c r="D390" s="16">
        <v>1666</v>
      </c>
      <c r="E390" s="4">
        <v>15</v>
      </c>
      <c r="F390" s="1">
        <v>43926</v>
      </c>
      <c r="G390" s="3">
        <v>14.5</v>
      </c>
      <c r="H390" s="4">
        <f>E390*D390</f>
        <v>24990</v>
      </c>
      <c r="I390" s="4">
        <f>IF(F390&gt;0,G390*D390,0)</f>
        <v>24157</v>
      </c>
      <c r="J390">
        <f>IF(F390&gt;0,F390-A390,0)</f>
        <v>1</v>
      </c>
      <c r="K390" s="31">
        <f>H390*J390</f>
        <v>24990</v>
      </c>
      <c r="L390" s="5">
        <f>IF(F390&gt;0,IF(LEFT(UPPER(C390))="S",(H390-I390)/H390,(I390-H390)/H390),0)</f>
        <v>-0.03333333333333333</v>
      </c>
      <c r="M390" s="24">
        <f>(H390*L390)-10</f>
        <v>-843</v>
      </c>
    </row>
    <row r="391" spans="1:13" ht="12.75">
      <c r="A391" s="1">
        <v>43915</v>
      </c>
      <c r="B391" s="48" t="s">
        <v>154</v>
      </c>
      <c r="C391" s="51" t="s">
        <v>31</v>
      </c>
      <c r="D391" s="16">
        <v>5000</v>
      </c>
      <c r="E391" s="4">
        <v>5</v>
      </c>
      <c r="F391" s="1">
        <v>43928</v>
      </c>
      <c r="G391" s="3">
        <v>5.64</v>
      </c>
      <c r="H391" s="4">
        <f>E391*D391</f>
        <v>25000</v>
      </c>
      <c r="I391" s="4">
        <f>IF(F391&gt;0,G391*D391,0)</f>
        <v>28200</v>
      </c>
      <c r="J391">
        <f>IF(F391&gt;0,F391-A391,0)</f>
        <v>13</v>
      </c>
      <c r="K391" s="31">
        <f>H391*J391</f>
        <v>325000</v>
      </c>
      <c r="L391" s="5">
        <f>IF(F391&gt;0,IF(LEFT(UPPER(C391))="S",(H391-I391)/H391,(I391-H391)/H391),0)</f>
        <v>0.128</v>
      </c>
      <c r="M391" s="24">
        <f>(H391*L391)-10</f>
        <v>3190</v>
      </c>
    </row>
    <row r="392" spans="1:13" ht="12.75">
      <c r="A392" s="1">
        <v>43944</v>
      </c>
      <c r="B392" s="48" t="s">
        <v>72</v>
      </c>
      <c r="C392" s="51" t="s">
        <v>31</v>
      </c>
      <c r="D392" s="16">
        <v>3703</v>
      </c>
      <c r="E392" s="4">
        <v>6.75</v>
      </c>
      <c r="F392" s="1">
        <v>43951</v>
      </c>
      <c r="G392" s="3">
        <v>7.45</v>
      </c>
      <c r="H392" s="4">
        <f>E392*D392</f>
        <v>24995.25</v>
      </c>
      <c r="I392" s="4">
        <f>IF(F392&gt;0,G392*D392,0)</f>
        <v>27587.350000000002</v>
      </c>
      <c r="J392">
        <f>IF(F392&gt;0,F392-A392,0)</f>
        <v>7</v>
      </c>
      <c r="K392" s="31">
        <f>H392*J392</f>
        <v>174966.75</v>
      </c>
      <c r="L392" s="5">
        <f>IF(F392&gt;0,IF(LEFT(UPPER(C392))="S",(H392-I392)/H392,(I392-H392)/H392),0)</f>
        <v>0.1037037037037038</v>
      </c>
      <c r="M392" s="24">
        <f>(H392*L392)-10</f>
        <v>2582.100000000002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92 A2:A398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2020-04-30T15:28:29Z</dcterms:modified>
  <cp:category/>
  <cp:version/>
  <cp:contentType/>
  <cp:contentStatus/>
</cp:coreProperties>
</file>