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<sst xmlns="http://schemas.openxmlformats.org/spreadsheetml/2006/main" count="214" uniqueCount="78">
  <si>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</si>
  <si>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</si>
  <si>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</si>
  <si>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</si>
  <si>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</si>
  <si>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</si>
  <si>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</si>
  <si>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</si>
  <si>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</si>
  <si>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</si>
  <si>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</si>
  <si>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</si>
  <si>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</si>
  <si>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</si>
  <si>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</si>
  <si>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</si>
  <si>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</si>
  <si>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</si>
  <si>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</si>
  <si>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</si>
  <si>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</si>
  <si>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</si>
  <si>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</si>
  <si>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</si>
  <si>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</si>
  <si>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</si>
  <si>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</si>
  <si>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</si>
  <si>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</si>
  <si>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</si>
  <si>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</si>
  <si>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</si>
  <si>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</si>
  <si>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</si>
  <si>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</si>
  <si>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</si>
  <si>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</si>
  <si>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</si>
  <si>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</si>
  <si>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</si>
  <si>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</si>
  <si>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</si>
  <si>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</si>
  <si>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</si>
  <si>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</si>
  <si>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</si>
  <si>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</si>
  <si>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</si>
  <si>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</si>
  <si>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</si>
  <si>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</si>
  <si>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</si>
  <si>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</si>
  <si>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</si>
  <si>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</si>
  <si>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</si>
  <si>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</si>
  <si>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</si>
  <si>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</si>
  <si>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</si>
  <si>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</si>
  <si>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</si>
  <si>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</si>
  <si>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</si>
  <si>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</si>
  <si>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</si>
  <si>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</si>
  <si>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</si>
  <si>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</si>
  <si>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</si>
  <si>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</si>
  <si>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</si>
  <si>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</si>
  <si>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</si>
  <si>
    <t>FINECO</t>
  </si>
  <si>
    <t>ARISTON</t>
  </si>
  <si>
    <t>MEDIOBANCA</t>
  </si>
  <si>
    <t>LOTTOMATICA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</si>
</sst>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68">
      <selection activeCell="D93" sqref="D93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91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 aca="true" t="shared" si="63" ref="J69:J76">IF(F69&gt;0,F69-A69,0)</f>
        <v>10</v>
      </c>
      <c r="K69" s="25">
        <f aca="true" t="shared" si="64" ref="K69:K76"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 t="shared" si="63"/>
        <v>20</v>
      </c>
      <c r="K70" s="25">
        <f t="shared" si="64"/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 t="shared" si="63"/>
        <v>4</v>
      </c>
      <c r="K71" s="25">
        <f t="shared" si="64"/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 aca="true" t="shared" si="65" ref="H72:H78">E72*D72</f>
        <v>24998.93</v>
      </c>
      <c r="I72" s="4">
        <f aca="true" t="shared" si="66" ref="I72:I78">IF(F72&gt;0,G72*D72,0)</f>
        <v>26969.8</v>
      </c>
      <c r="J72">
        <f t="shared" si="63"/>
        <v>4</v>
      </c>
      <c r="K72" s="25">
        <f t="shared" si="64"/>
        <v>99995.72</v>
      </c>
      <c r="L72" s="5">
        <f aca="true" t="shared" si="67" ref="L72:L78">IF(F72&gt;0,IF(LEFT(UPPER(C72))="S",(H72-I72)/H72,(I72-H72)/H72),0)</f>
        <v>0.07883817427385888</v>
      </c>
      <c r="M72" s="23">
        <f aca="true" t="shared" si="68" ref="M72:M78"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 t="shared" si="65"/>
        <v>24998.6</v>
      </c>
      <c r="I73" s="4">
        <f t="shared" si="66"/>
        <v>24027.58</v>
      </c>
      <c r="J73">
        <f t="shared" si="63"/>
        <v>30</v>
      </c>
      <c r="K73" s="25">
        <f t="shared" si="64"/>
        <v>749958</v>
      </c>
      <c r="L73" s="5">
        <f t="shared" si="67"/>
        <v>-0.038842975206611445</v>
      </c>
      <c r="M73" s="23">
        <f t="shared" si="68"/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F74" s="1">
        <v>45064</v>
      </c>
      <c r="G74" s="2">
        <v>4.36</v>
      </c>
      <c r="H74" s="4">
        <f t="shared" si="65"/>
        <v>24997.92</v>
      </c>
      <c r="I74" s="4">
        <f t="shared" si="66"/>
        <v>23901.52</v>
      </c>
      <c r="J74">
        <f t="shared" si="63"/>
        <v>22</v>
      </c>
      <c r="K74" s="25">
        <f t="shared" si="64"/>
        <v>549954.24</v>
      </c>
      <c r="L74" s="5">
        <f t="shared" si="67"/>
        <v>-0.04385964912280693</v>
      </c>
      <c r="M74" s="23">
        <f t="shared" si="68"/>
        <v>-1106.3999999999978</v>
      </c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F75" s="1">
        <v>45049</v>
      </c>
      <c r="G75" s="3">
        <v>0.255</v>
      </c>
      <c r="H75" s="4">
        <f t="shared" si="65"/>
        <v>24999.7465</v>
      </c>
      <c r="I75" s="4">
        <f t="shared" si="66"/>
        <v>24101.835</v>
      </c>
      <c r="J75">
        <f t="shared" si="63"/>
        <v>6</v>
      </c>
      <c r="K75" s="25">
        <f t="shared" si="64"/>
        <v>149998.479</v>
      </c>
      <c r="L75" s="5">
        <f t="shared" si="67"/>
        <v>-0.03591682419659743</v>
      </c>
      <c r="M75" s="23">
        <f t="shared" si="68"/>
        <v>-907.911500000002</v>
      </c>
      <c r="O75" t="s">
        <v>19</v>
      </c>
      <c r="Q75" s="21"/>
    </row>
    <row r="76" spans="1:17" ht="12.75">
      <c r="A76" s="1">
        <v>45054</v>
      </c>
      <c r="B76" s="30" t="s">
        <v>61</v>
      </c>
      <c r="C76" s="32" t="s">
        <v>10</v>
      </c>
      <c r="D76" s="15">
        <v>1938</v>
      </c>
      <c r="E76" s="4">
        <v>12.9</v>
      </c>
      <c r="F76" s="1">
        <v>45062</v>
      </c>
      <c r="G76" s="3">
        <v>12.57</v>
      </c>
      <c r="H76" s="4">
        <f t="shared" si="65"/>
        <v>25000.2</v>
      </c>
      <c r="I76" s="4">
        <f t="shared" si="66"/>
        <v>24360.66</v>
      </c>
      <c r="J76">
        <f t="shared" si="63"/>
        <v>8</v>
      </c>
      <c r="K76" s="25">
        <f t="shared" si="64"/>
        <v>200001.6</v>
      </c>
      <c r="L76" s="5">
        <f t="shared" si="67"/>
        <v>-0.025581395348837244</v>
      </c>
      <c r="M76" s="23">
        <f t="shared" si="68"/>
        <v>-649.5400000000009</v>
      </c>
      <c r="Q76" s="21"/>
    </row>
    <row r="77" spans="1:17" ht="12.75">
      <c r="A77" s="1">
        <v>45072</v>
      </c>
      <c r="B77" s="30" t="s">
        <v>74</v>
      </c>
      <c r="C77" s="32" t="s">
        <v>10</v>
      </c>
      <c r="D77" s="15">
        <v>2027</v>
      </c>
      <c r="E77" s="4">
        <v>12.33</v>
      </c>
      <c r="F77" s="1">
        <v>45103</v>
      </c>
      <c r="G77" s="3">
        <v>11.85</v>
      </c>
      <c r="H77" s="4">
        <f t="shared" si="65"/>
        <v>24992.91</v>
      </c>
      <c r="I77" s="4">
        <f t="shared" si="66"/>
        <v>24019.95</v>
      </c>
      <c r="J77">
        <f aca="true" t="shared" si="69" ref="J77:J82">IF(F77&gt;0,F77-A77,0)</f>
        <v>31</v>
      </c>
      <c r="K77" s="25">
        <f aca="true" t="shared" si="70" ref="K77:K82">H77*J77</f>
        <v>774780.21</v>
      </c>
      <c r="L77" s="5">
        <f t="shared" si="67"/>
        <v>-0.03892944038929437</v>
      </c>
      <c r="M77" s="23">
        <f t="shared" si="68"/>
        <v>-982.9599999999991</v>
      </c>
      <c r="Q77" s="21"/>
    </row>
    <row r="78" spans="1:17" ht="12.75">
      <c r="A78" s="1">
        <v>45079</v>
      </c>
      <c r="B78" s="30" t="s">
        <v>61</v>
      </c>
      <c r="C78" s="32" t="s">
        <v>10</v>
      </c>
      <c r="D78" s="15">
        <v>2037</v>
      </c>
      <c r="E78" s="4">
        <v>12.27</v>
      </c>
      <c r="F78" s="1">
        <v>45090</v>
      </c>
      <c r="G78" s="3">
        <v>13</v>
      </c>
      <c r="H78" s="4">
        <f t="shared" si="65"/>
        <v>24993.989999999998</v>
      </c>
      <c r="I78" s="4">
        <f t="shared" si="66"/>
        <v>26481</v>
      </c>
      <c r="J78">
        <f t="shared" si="69"/>
        <v>11</v>
      </c>
      <c r="K78" s="25">
        <f t="shared" si="70"/>
        <v>274933.88999999996</v>
      </c>
      <c r="L78" s="5">
        <f t="shared" si="67"/>
        <v>0.059494702526487454</v>
      </c>
      <c r="M78" s="23">
        <f t="shared" si="68"/>
        <v>1477.010000000002</v>
      </c>
      <c r="Q78" s="21"/>
    </row>
    <row r="79" spans="1:17" ht="12.75">
      <c r="A79" s="1">
        <v>45104</v>
      </c>
      <c r="B79" s="30" t="s">
        <v>45</v>
      </c>
      <c r="C79" s="32" t="s">
        <v>10</v>
      </c>
      <c r="D79" s="15">
        <v>3571</v>
      </c>
      <c r="E79" s="4">
        <v>7</v>
      </c>
      <c r="F79" s="1">
        <v>45112</v>
      </c>
      <c r="G79" s="3">
        <v>7.4</v>
      </c>
      <c r="H79" s="4">
        <f aca="true" t="shared" si="71" ref="H79:H84">E79*D79</f>
        <v>24997</v>
      </c>
      <c r="I79" s="4">
        <f aca="true" t="shared" si="72" ref="I79:I84">IF(F79&gt;0,G79*D79,0)</f>
        <v>26425.4</v>
      </c>
      <c r="J79">
        <f t="shared" si="69"/>
        <v>8</v>
      </c>
      <c r="K79" s="25">
        <f t="shared" si="70"/>
        <v>199976</v>
      </c>
      <c r="L79" s="5">
        <f aca="true" t="shared" si="73" ref="L79:L84">IF(F79&gt;0,IF(LEFT(UPPER(C79))="S",(H79-I79)/H79,(I79-H79)/H79),0)</f>
        <v>0.057142857142857204</v>
      </c>
      <c r="M79" s="23">
        <f aca="true" t="shared" si="74" ref="M79:M84">(H79*L79)-10</f>
        <v>1418.4000000000015</v>
      </c>
      <c r="Q79" s="21"/>
    </row>
    <row r="80" spans="1:17" ht="12.75">
      <c r="A80" s="1">
        <v>45167</v>
      </c>
      <c r="B80" s="30" t="s">
        <v>75</v>
      </c>
      <c r="C80" s="32" t="s">
        <v>10</v>
      </c>
      <c r="D80" s="15">
        <v>3496</v>
      </c>
      <c r="E80" s="4">
        <v>7.15</v>
      </c>
      <c r="F80" s="1">
        <v>45180</v>
      </c>
      <c r="G80" s="3">
        <v>7.085</v>
      </c>
      <c r="H80" s="4">
        <f t="shared" si="71"/>
        <v>24996.4</v>
      </c>
      <c r="I80" s="4">
        <f t="shared" si="72"/>
        <v>24769.16</v>
      </c>
      <c r="J80">
        <f t="shared" si="69"/>
        <v>13</v>
      </c>
      <c r="K80" s="25">
        <f t="shared" si="70"/>
        <v>324953.2</v>
      </c>
      <c r="L80" s="5">
        <f t="shared" si="73"/>
        <v>-0.009090909090909155</v>
      </c>
      <c r="M80" s="23">
        <f t="shared" si="74"/>
        <v>-237.2400000000016</v>
      </c>
      <c r="Q80" s="21"/>
    </row>
    <row r="81" spans="1:17" ht="12.75">
      <c r="A81" s="1">
        <v>45180</v>
      </c>
      <c r="B81" s="30" t="s">
        <v>45</v>
      </c>
      <c r="C81" s="32" t="s">
        <v>10</v>
      </c>
      <c r="D81" s="15">
        <v>3943</v>
      </c>
      <c r="E81" s="4">
        <v>6.34</v>
      </c>
      <c r="F81" s="1">
        <v>45182</v>
      </c>
      <c r="G81" s="4">
        <v>6.21</v>
      </c>
      <c r="H81" s="4">
        <f t="shared" si="71"/>
        <v>24998.62</v>
      </c>
      <c r="I81" s="4">
        <f t="shared" si="72"/>
        <v>24486.03</v>
      </c>
      <c r="J81">
        <f t="shared" si="69"/>
        <v>2</v>
      </c>
      <c r="K81" s="25">
        <f t="shared" si="70"/>
        <v>49997.24</v>
      </c>
      <c r="L81" s="5">
        <f t="shared" si="73"/>
        <v>-0.020504731861198746</v>
      </c>
      <c r="M81" s="23">
        <f t="shared" si="74"/>
        <v>-522.5900000000001</v>
      </c>
      <c r="Q81" s="21"/>
    </row>
    <row r="82" spans="1:17" ht="12.75">
      <c r="A82" s="1">
        <v>45184</v>
      </c>
      <c r="B82" s="30" t="s">
        <v>56</v>
      </c>
      <c r="C82" s="32" t="s">
        <v>10</v>
      </c>
      <c r="D82" s="15">
        <v>555</v>
      </c>
      <c r="E82" s="4">
        <v>45.05</v>
      </c>
      <c r="F82" s="1">
        <v>45190</v>
      </c>
      <c r="G82" s="4">
        <v>43.7</v>
      </c>
      <c r="H82" s="4">
        <f t="shared" si="71"/>
        <v>25002.75</v>
      </c>
      <c r="I82" s="4">
        <f t="shared" si="72"/>
        <v>24253.5</v>
      </c>
      <c r="J82">
        <f t="shared" si="69"/>
        <v>6</v>
      </c>
      <c r="K82" s="25">
        <f t="shared" si="70"/>
        <v>150016.5</v>
      </c>
      <c r="L82" s="5">
        <f t="shared" si="73"/>
        <v>-0.029966703662597113</v>
      </c>
      <c r="M82" s="23">
        <f t="shared" si="74"/>
        <v>-759.25</v>
      </c>
      <c r="Q82" s="21"/>
    </row>
    <row r="83" spans="1:17" ht="12.75">
      <c r="A83" s="1">
        <v>45189</v>
      </c>
      <c r="B83" s="30" t="s">
        <v>56</v>
      </c>
      <c r="C83" s="32" t="s">
        <v>10</v>
      </c>
      <c r="D83" s="15">
        <v>2774</v>
      </c>
      <c r="E83" s="4">
        <v>9.01</v>
      </c>
      <c r="F83" s="1">
        <v>45194</v>
      </c>
      <c r="G83" s="4">
        <v>8.5</v>
      </c>
      <c r="H83" s="4">
        <f t="shared" si="71"/>
        <v>24993.739999999998</v>
      </c>
      <c r="I83" s="4">
        <f t="shared" si="72"/>
        <v>23579</v>
      </c>
      <c r="J83">
        <f aca="true" t="shared" si="75" ref="J83:J88">IF(F83&gt;0,F83-A83,0)</f>
        <v>5</v>
      </c>
      <c r="K83" s="25">
        <f aca="true" t="shared" si="76" ref="K83:K88">H83*J83</f>
        <v>124968.69999999998</v>
      </c>
      <c r="L83" s="5">
        <f t="shared" si="73"/>
        <v>-0.056603773584905585</v>
      </c>
      <c r="M83" s="23">
        <f t="shared" si="74"/>
        <v>-1424.739999999998</v>
      </c>
      <c r="Q83" s="21"/>
    </row>
    <row r="84" spans="1:17" ht="12.75">
      <c r="A84" s="1">
        <v>45210</v>
      </c>
      <c r="B84" s="30" t="s">
        <v>73</v>
      </c>
      <c r="C84" s="32" t="s">
        <v>10</v>
      </c>
      <c r="D84" s="15">
        <v>6578</v>
      </c>
      <c r="E84" s="4">
        <v>3.8</v>
      </c>
      <c r="F84" s="1">
        <v>45211</v>
      </c>
      <c r="G84" s="4">
        <v>3.6</v>
      </c>
      <c r="H84" s="4">
        <f t="shared" si="71"/>
        <v>24996.399999999998</v>
      </c>
      <c r="I84" s="4">
        <f t="shared" si="72"/>
        <v>23680.8</v>
      </c>
      <c r="J84">
        <f t="shared" si="75"/>
        <v>1</v>
      </c>
      <c r="K84" s="25">
        <f t="shared" si="76"/>
        <v>24996.399999999998</v>
      </c>
      <c r="L84" s="5">
        <f t="shared" si="73"/>
        <v>-0.05263157894736837</v>
      </c>
      <c r="M84" s="23">
        <f t="shared" si="74"/>
        <v>-1325.5999999999985</v>
      </c>
      <c r="Q84" s="21"/>
    </row>
    <row r="85" spans="1:17" ht="12.75">
      <c r="A85" s="1">
        <v>45215</v>
      </c>
      <c r="B85" s="30" t="s">
        <v>58</v>
      </c>
      <c r="C85" s="32" t="s">
        <v>10</v>
      </c>
      <c r="D85" s="15">
        <v>83</v>
      </c>
      <c r="E85" s="4">
        <v>300</v>
      </c>
      <c r="F85" s="1">
        <v>45216</v>
      </c>
      <c r="G85" s="4">
        <v>294</v>
      </c>
      <c r="H85" s="4">
        <f aca="true" t="shared" si="77" ref="H85:H91">E85*D85</f>
        <v>24900</v>
      </c>
      <c r="I85" s="4">
        <f aca="true" t="shared" si="78" ref="I85:I91">IF(F85&gt;0,G85*D85,0)</f>
        <v>24402</v>
      </c>
      <c r="J85">
        <f t="shared" si="75"/>
        <v>1</v>
      </c>
      <c r="K85" s="25">
        <f t="shared" si="76"/>
        <v>24900</v>
      </c>
      <c r="L85" s="5">
        <f aca="true" t="shared" si="79" ref="L85:L91">IF(F85&gt;0,IF(LEFT(UPPER(C85))="S",(H85-I85)/H85,(I85-H85)/H85),0)</f>
        <v>-0.02</v>
      </c>
      <c r="M85" s="23">
        <f aca="true" t="shared" si="80" ref="M85:M91">(H85*L85)-10</f>
        <v>-508</v>
      </c>
      <c r="Q85" s="21"/>
    </row>
    <row r="86" spans="1:17" ht="12.75">
      <c r="A86" s="1">
        <v>45225</v>
      </c>
      <c r="B86" s="30" t="s">
        <v>76</v>
      </c>
      <c r="C86" s="32" t="s">
        <v>10</v>
      </c>
      <c r="D86" s="15">
        <v>2260</v>
      </c>
      <c r="E86" s="4">
        <v>11.06</v>
      </c>
      <c r="F86" s="1">
        <v>45226</v>
      </c>
      <c r="G86" s="4">
        <v>10.85</v>
      </c>
      <c r="H86" s="4">
        <f t="shared" si="77"/>
        <v>24995.600000000002</v>
      </c>
      <c r="I86" s="4">
        <f t="shared" si="78"/>
        <v>24521</v>
      </c>
      <c r="J86">
        <f t="shared" si="75"/>
        <v>1</v>
      </c>
      <c r="K86" s="25">
        <f t="shared" si="76"/>
        <v>24995.600000000002</v>
      </c>
      <c r="L86" s="5">
        <f t="shared" si="79"/>
        <v>-0.018987341772151986</v>
      </c>
      <c r="M86" s="23">
        <f t="shared" si="80"/>
        <v>-484.60000000000224</v>
      </c>
      <c r="Q86" s="21"/>
    </row>
    <row r="87" spans="1:17" ht="12.75">
      <c r="A87" s="1">
        <v>45224</v>
      </c>
      <c r="B87" s="30" t="s">
        <v>61</v>
      </c>
      <c r="C87" s="32" t="s">
        <v>10</v>
      </c>
      <c r="D87" s="15">
        <v>2369</v>
      </c>
      <c r="E87" s="4">
        <v>10.55</v>
      </c>
      <c r="F87" s="1">
        <v>45229</v>
      </c>
      <c r="G87" s="4">
        <v>10.25</v>
      </c>
      <c r="H87" s="4">
        <f t="shared" si="77"/>
        <v>24992.95</v>
      </c>
      <c r="I87" s="4">
        <f t="shared" si="78"/>
        <v>24282.25</v>
      </c>
      <c r="J87">
        <f t="shared" si="75"/>
        <v>5</v>
      </c>
      <c r="K87" s="25">
        <f t="shared" si="76"/>
        <v>124964.75</v>
      </c>
      <c r="L87" s="5">
        <f t="shared" si="79"/>
        <v>-0.028436018957346</v>
      </c>
      <c r="M87" s="23">
        <f t="shared" si="80"/>
        <v>-720.7000000000007</v>
      </c>
      <c r="Q87" s="21"/>
    </row>
    <row r="88" spans="1:17" ht="12.75">
      <c r="A88" s="1">
        <v>45236</v>
      </c>
      <c r="B88" s="30" t="s">
        <v>55</v>
      </c>
      <c r="C88" s="32" t="s">
        <v>10</v>
      </c>
      <c r="D88" s="15">
        <v>3467</v>
      </c>
      <c r="E88" s="4">
        <v>7.21</v>
      </c>
      <c r="F88" s="1">
        <v>45237</v>
      </c>
      <c r="G88" s="4">
        <v>6.95</v>
      </c>
      <c r="H88" s="4">
        <f t="shared" si="77"/>
        <v>24997.07</v>
      </c>
      <c r="I88" s="4">
        <f t="shared" si="78"/>
        <v>24095.65</v>
      </c>
      <c r="J88">
        <f t="shared" si="75"/>
        <v>1</v>
      </c>
      <c r="K88" s="25">
        <f t="shared" si="76"/>
        <v>24997.07</v>
      </c>
      <c r="L88" s="5">
        <f t="shared" si="79"/>
        <v>-0.03606102635228842</v>
      </c>
      <c r="M88" s="23">
        <f t="shared" si="80"/>
        <v>-911.4199999999983</v>
      </c>
      <c r="Q88" s="21"/>
    </row>
    <row r="89" spans="1:17" ht="12.75">
      <c r="A89" s="1">
        <v>45245</v>
      </c>
      <c r="B89" s="30" t="s">
        <v>61</v>
      </c>
      <c r="C89" s="32" t="s">
        <v>10</v>
      </c>
      <c r="D89" s="15">
        <v>2653</v>
      </c>
      <c r="E89" s="4">
        <v>9.42</v>
      </c>
      <c r="F89" s="1">
        <v>45247</v>
      </c>
      <c r="G89" s="4">
        <v>9.26</v>
      </c>
      <c r="H89" s="4">
        <f t="shared" si="77"/>
        <v>24991.26</v>
      </c>
      <c r="I89" s="4">
        <f t="shared" si="78"/>
        <v>24566.78</v>
      </c>
      <c r="J89">
        <f>IF(F89&gt;0,F89-A89,0)</f>
        <v>2</v>
      </c>
      <c r="K89" s="25">
        <f>H89*J89</f>
        <v>49982.52</v>
      </c>
      <c r="L89" s="5">
        <f t="shared" si="79"/>
        <v>-0.016985138004246267</v>
      </c>
      <c r="M89" s="23">
        <f t="shared" si="80"/>
        <v>-434.4799999999995</v>
      </c>
      <c r="Q89" s="21"/>
    </row>
    <row r="90" spans="1:17" ht="12.75">
      <c r="A90" s="1">
        <v>45260</v>
      </c>
      <c r="B90" s="30" t="s">
        <v>21</v>
      </c>
      <c r="C90" s="32" t="s">
        <v>16</v>
      </c>
      <c r="D90" s="15">
        <v>12755</v>
      </c>
      <c r="E90" s="4">
        <v>1.96</v>
      </c>
      <c r="F90" s="1">
        <v>45278</v>
      </c>
      <c r="G90" s="4">
        <v>1.9</v>
      </c>
      <c r="H90" s="4">
        <f t="shared" si="77"/>
        <v>24999.8</v>
      </c>
      <c r="I90" s="4">
        <f t="shared" si="78"/>
        <v>24234.5</v>
      </c>
      <c r="J90">
        <f>IF(F90&gt;0,F90-A90,0)</f>
        <v>18</v>
      </c>
      <c r="K90" s="25">
        <f>H90*J90</f>
        <v>449996.39999999997</v>
      </c>
      <c r="L90" s="5">
        <f t="shared" si="79"/>
        <v>0.030612244897959155</v>
      </c>
      <c r="M90" s="23">
        <f t="shared" si="80"/>
        <v>755.2999999999993</v>
      </c>
      <c r="Q90" s="21"/>
    </row>
    <row r="91" spans="1:17" ht="12.75">
      <c r="A91" s="1">
        <v>45273</v>
      </c>
      <c r="B91" s="30" t="s">
        <v>57</v>
      </c>
      <c r="C91" s="32" t="s">
        <v>16</v>
      </c>
      <c r="D91" s="15">
        <v>1193</v>
      </c>
      <c r="E91" s="4">
        <v>20.95</v>
      </c>
      <c r="F91" s="1">
        <v>45274</v>
      </c>
      <c r="G91" s="4">
        <v>21.24</v>
      </c>
      <c r="H91" s="4">
        <f t="shared" si="77"/>
        <v>24993.35</v>
      </c>
      <c r="I91" s="4">
        <f t="shared" si="78"/>
        <v>25339.32</v>
      </c>
      <c r="J91">
        <f>IF(F91&gt;0,F91-A91,0)</f>
        <v>1</v>
      </c>
      <c r="K91" s="25">
        <f>H91*J91</f>
        <v>24993.35</v>
      </c>
      <c r="L91" s="5">
        <f t="shared" si="79"/>
        <v>-0.013842482100238711</v>
      </c>
      <c r="M91" s="23">
        <f t="shared" si="80"/>
        <v>-355.97000000000116</v>
      </c>
      <c r="Q91" s="21"/>
    </row>
    <row r="92" spans="1:17" ht="12.75">
      <c r="A92" s="1">
        <v>45307</v>
      </c>
      <c r="B92" s="30" t="s">
        <v>77</v>
      </c>
      <c r="C92" s="32" t="s">
        <v>10</v>
      </c>
      <c r="D92" s="15">
        <v>2500</v>
      </c>
      <c r="E92" s="4">
        <v>10</v>
      </c>
      <c r="F92" s="1">
        <v>45310</v>
      </c>
      <c r="G92" s="4">
        <v>10.5</v>
      </c>
      <c r="H92" s="4">
        <f>E92*D92</f>
        <v>25000</v>
      </c>
      <c r="I92" s="4">
        <f>IF(F92&gt;0,G92*D92,0)</f>
        <v>26250</v>
      </c>
      <c r="J92">
        <f>IF(F92&gt;0,F92-A92,0)</f>
        <v>3</v>
      </c>
      <c r="K92" s="25">
        <f>H92*J92</f>
        <v>75000</v>
      </c>
      <c r="L92" s="5">
        <f>IF(F92&gt;0,IF(LEFT(UPPER(C92))="S",(H92-I92)/H92,(I92-H92)/H92),0)</f>
        <v>0.05</v>
      </c>
      <c r="M92" s="23">
        <f>(H92*L92)-10</f>
        <v>1240</v>
      </c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81" ref="Q260:Q323">IF(P260=0,0,Q259+P260)</f>
        <v>0</v>
      </c>
    </row>
    <row r="261" ht="12.75">
      <c r="Q261" s="21">
        <f t="shared" si="81"/>
        <v>0</v>
      </c>
    </row>
    <row r="262" ht="12.75">
      <c r="Q262" s="21">
        <f t="shared" si="81"/>
        <v>0</v>
      </c>
    </row>
    <row r="263" ht="12.75">
      <c r="Q263" s="21">
        <f t="shared" si="81"/>
        <v>0</v>
      </c>
    </row>
    <row r="264" spans="15:17" ht="12.75">
      <c r="O264" t="s">
        <v>39</v>
      </c>
      <c r="Q264" s="21">
        <f t="shared" si="81"/>
        <v>0</v>
      </c>
    </row>
    <row r="265" ht="12.75">
      <c r="Q265" s="21">
        <f t="shared" si="81"/>
        <v>0</v>
      </c>
    </row>
    <row r="266" ht="12.75">
      <c r="Q266" s="21">
        <f t="shared" si="81"/>
        <v>0</v>
      </c>
    </row>
    <row r="267" ht="12.75">
      <c r="Q267" s="21">
        <f t="shared" si="81"/>
        <v>0</v>
      </c>
    </row>
    <row r="268" ht="12.75">
      <c r="Q268" s="21">
        <f t="shared" si="81"/>
        <v>0</v>
      </c>
    </row>
    <row r="269" ht="12.75">
      <c r="Q269" s="21">
        <f t="shared" si="81"/>
        <v>0</v>
      </c>
    </row>
    <row r="270" ht="12.75">
      <c r="Q270" s="21">
        <f t="shared" si="81"/>
        <v>0</v>
      </c>
    </row>
    <row r="271" ht="12.75">
      <c r="Q271" s="21">
        <f t="shared" si="81"/>
        <v>0</v>
      </c>
    </row>
    <row r="272" ht="12.75">
      <c r="Q272" s="21">
        <f t="shared" si="81"/>
        <v>0</v>
      </c>
    </row>
    <row r="273" ht="12.75">
      <c r="Q273" s="21">
        <f t="shared" si="81"/>
        <v>0</v>
      </c>
    </row>
    <row r="274" ht="12.75">
      <c r="Q274" s="21">
        <f t="shared" si="81"/>
        <v>0</v>
      </c>
    </row>
    <row r="275" ht="12.75">
      <c r="Q275" s="21">
        <f t="shared" si="81"/>
        <v>0</v>
      </c>
    </row>
    <row r="276" ht="12.75">
      <c r="Q276" s="21">
        <f t="shared" si="81"/>
        <v>0</v>
      </c>
    </row>
    <row r="277" ht="12.75">
      <c r="Q277" s="21">
        <f t="shared" si="81"/>
        <v>0</v>
      </c>
    </row>
    <row r="278" ht="12.75">
      <c r="Q278" s="21">
        <f t="shared" si="81"/>
        <v>0</v>
      </c>
    </row>
    <row r="279" ht="12.75">
      <c r="Q279" s="21">
        <f t="shared" si="81"/>
        <v>0</v>
      </c>
    </row>
    <row r="280" ht="12.75">
      <c r="Q280" s="21">
        <f t="shared" si="81"/>
        <v>0</v>
      </c>
    </row>
    <row r="281" ht="12.75">
      <c r="Q281" s="21">
        <f t="shared" si="81"/>
        <v>0</v>
      </c>
    </row>
    <row r="282" ht="12.75">
      <c r="Q282" s="21">
        <f t="shared" si="81"/>
        <v>0</v>
      </c>
    </row>
    <row r="283" ht="12.75">
      <c r="Q283" s="21">
        <f t="shared" si="81"/>
        <v>0</v>
      </c>
    </row>
    <row r="284" ht="12.75">
      <c r="Q284" s="21">
        <f t="shared" si="81"/>
        <v>0</v>
      </c>
    </row>
    <row r="285" ht="12.75">
      <c r="Q285" s="21">
        <f t="shared" si="81"/>
        <v>0</v>
      </c>
    </row>
    <row r="286" ht="12.75">
      <c r="Q286" s="21">
        <f t="shared" si="81"/>
        <v>0</v>
      </c>
    </row>
    <row r="287" ht="12.75">
      <c r="Q287" s="21">
        <f t="shared" si="81"/>
        <v>0</v>
      </c>
    </row>
    <row r="288" ht="12.75">
      <c r="Q288" s="21">
        <f t="shared" si="81"/>
        <v>0</v>
      </c>
    </row>
    <row r="289" ht="12.75">
      <c r="Q289" s="21">
        <f t="shared" si="81"/>
        <v>0</v>
      </c>
    </row>
    <row r="290" ht="12.75">
      <c r="Q290" s="21">
        <f t="shared" si="81"/>
        <v>0</v>
      </c>
    </row>
    <row r="291" ht="12.75">
      <c r="Q291" s="21">
        <f t="shared" si="81"/>
        <v>0</v>
      </c>
    </row>
    <row r="292" ht="12.75">
      <c r="Q292" s="21">
        <f t="shared" si="81"/>
        <v>0</v>
      </c>
    </row>
    <row r="293" ht="12.75">
      <c r="Q293" s="21">
        <f t="shared" si="81"/>
        <v>0</v>
      </c>
    </row>
    <row r="294" ht="12.75">
      <c r="Q294" s="21">
        <f t="shared" si="81"/>
        <v>0</v>
      </c>
    </row>
    <row r="295" ht="12.75">
      <c r="Q295" s="21">
        <f t="shared" si="81"/>
        <v>0</v>
      </c>
    </row>
    <row r="296" ht="12.75">
      <c r="Q296" s="21">
        <f t="shared" si="81"/>
        <v>0</v>
      </c>
    </row>
    <row r="297" ht="12.75">
      <c r="Q297" s="21">
        <f t="shared" si="81"/>
        <v>0</v>
      </c>
    </row>
    <row r="298" ht="12.75">
      <c r="Q298" s="21">
        <f t="shared" si="81"/>
        <v>0</v>
      </c>
    </row>
    <row r="299" ht="12.75">
      <c r="Q299" s="21">
        <f t="shared" si="81"/>
        <v>0</v>
      </c>
    </row>
    <row r="300" ht="12.75">
      <c r="Q300" s="21">
        <f t="shared" si="81"/>
        <v>0</v>
      </c>
    </row>
    <row r="301" ht="12.75">
      <c r="Q301" s="21">
        <f t="shared" si="81"/>
        <v>0</v>
      </c>
    </row>
    <row r="302" ht="12.75">
      <c r="Q302" s="21">
        <f t="shared" si="81"/>
        <v>0</v>
      </c>
    </row>
    <row r="303" ht="12.75">
      <c r="Q303" s="21">
        <f t="shared" si="81"/>
        <v>0</v>
      </c>
    </row>
    <row r="304" ht="12.75">
      <c r="Q304" s="21">
        <f t="shared" si="81"/>
        <v>0</v>
      </c>
    </row>
    <row r="305" ht="12.75">
      <c r="Q305" s="21">
        <f t="shared" si="81"/>
        <v>0</v>
      </c>
    </row>
    <row r="306" ht="12.75">
      <c r="Q306" s="21">
        <f t="shared" si="81"/>
        <v>0</v>
      </c>
    </row>
    <row r="307" ht="12.75">
      <c r="Q307" s="21">
        <f t="shared" si="81"/>
        <v>0</v>
      </c>
    </row>
    <row r="308" ht="12.75">
      <c r="Q308" s="21">
        <f t="shared" si="81"/>
        <v>0</v>
      </c>
    </row>
    <row r="309" ht="12.75">
      <c r="Q309" s="21">
        <f t="shared" si="81"/>
        <v>0</v>
      </c>
    </row>
    <row r="310" ht="12.75">
      <c r="Q310" s="21">
        <f t="shared" si="81"/>
        <v>0</v>
      </c>
    </row>
    <row r="311" ht="12.75">
      <c r="Q311" s="21">
        <f t="shared" si="81"/>
        <v>0</v>
      </c>
    </row>
    <row r="312" ht="12.75">
      <c r="Q312" s="21">
        <f t="shared" si="81"/>
        <v>0</v>
      </c>
    </row>
    <row r="313" ht="12.75">
      <c r="Q313" s="21">
        <f t="shared" si="81"/>
        <v>0</v>
      </c>
    </row>
    <row r="314" ht="12.75">
      <c r="Q314" s="21">
        <f t="shared" si="81"/>
        <v>0</v>
      </c>
    </row>
    <row r="315" spans="14:17" ht="12.75">
      <c r="N315" t="s">
        <v>43</v>
      </c>
      <c r="Q315" s="21">
        <f t="shared" si="81"/>
        <v>0</v>
      </c>
    </row>
    <row r="316" ht="12.75">
      <c r="Q316" s="21">
        <f t="shared" si="81"/>
        <v>0</v>
      </c>
    </row>
    <row r="317" ht="12.75">
      <c r="Q317" s="21">
        <f t="shared" si="81"/>
        <v>0</v>
      </c>
    </row>
    <row r="318" ht="12.75">
      <c r="Q318" s="21">
        <f t="shared" si="81"/>
        <v>0</v>
      </c>
    </row>
    <row r="319" ht="12.75">
      <c r="Q319" s="21">
        <f t="shared" si="81"/>
        <v>0</v>
      </c>
    </row>
    <row r="320" ht="12.75">
      <c r="Q320" s="21">
        <f t="shared" si="81"/>
        <v>0</v>
      </c>
    </row>
    <row r="321" ht="12.75">
      <c r="Q321" s="21">
        <f t="shared" si="81"/>
        <v>0</v>
      </c>
    </row>
    <row r="322" ht="12.75">
      <c r="Q322" s="21">
        <f t="shared" si="81"/>
        <v>0</v>
      </c>
    </row>
    <row r="323" ht="12.75">
      <c r="Q323" s="21">
        <f t="shared" si="81"/>
        <v>0</v>
      </c>
    </row>
    <row r="324" ht="12.75">
      <c r="Q324" s="21">
        <f aca="true" t="shared" si="82" ref="Q324:Q329">IF(P324=0,0,Q323+P324)</f>
        <v>0</v>
      </c>
    </row>
    <row r="325" ht="12.75">
      <c r="Q325" s="21">
        <f t="shared" si="82"/>
        <v>0</v>
      </c>
    </row>
    <row r="326" ht="12.75">
      <c r="Q326" s="21">
        <f t="shared" si="82"/>
        <v>0</v>
      </c>
    </row>
    <row r="327" ht="12.75">
      <c r="Q327" s="21">
        <f t="shared" si="82"/>
        <v>0</v>
      </c>
    </row>
    <row r="328" ht="12.75">
      <c r="Q328" s="21">
        <f t="shared" si="82"/>
        <v>0</v>
      </c>
    </row>
    <row r="329" ht="12.75">
      <c r="Q329" s="21">
        <f t="shared" si="82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A2:A92 F2:F92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p.dilorenzo@sostrader.it</cp:lastModifiedBy>
  <dcterms:created xsi:type="dcterms:W3CDTF">2003-03-04T23:10:18Z</dcterms:created>
  <dcterms:modified xsi:type="dcterms:W3CDTF">2024-01-21T09:44:43Z</dcterms:modified>
  <cp:category/>
  <cp:version/>
  <cp:contentType/>
  <cp:contentStatus/>
</cp:coreProperties>
</file>