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<sst xmlns="http://schemas.openxmlformats.org/spreadsheetml/2006/main" count="204" uniqueCount="77">
  <si>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</si>
  <si>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</si>
  <si>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</si>
  <si>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</si>
  <si>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</si>
  <si>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</si>
  <si>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</si>
  <si>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</si>
  <si>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</si>
  <si>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</si>
  <si>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</si>
  <si>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</si>
  <si>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</si>
  <si>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</si>
  <si>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</si>
  <si>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</si>
  <si>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</si>
  <si>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</si>
  <si>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</si>
  <si>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</si>
  <si>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</si>
  <si>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</si>
  <si>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</si>
  <si>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</si>
  <si>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</si>
  <si>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</si>
  <si>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</si>
  <si>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</si>
  <si>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</si>
  <si>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</si>
  <si>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</si>
  <si>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</si>
  <si>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</si>
  <si>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</si>
  <si>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</si>
  <si>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</si>
  <si>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</si>
  <si>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</si>
  <si>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</si>
  <si>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</si>
  <si>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</si>
  <si>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</si>
  <si>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</si>
  <si>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</si>
  <si>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</si>
  <si>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</si>
  <si>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</si>
  <si>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</si>
  <si>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</si>
  <si>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</si>
  <si>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</si>
  <si>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</si>
  <si>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</si>
  <si>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</si>
  <si>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</si>
  <si>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</si>
  <si>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</si>
  <si>
    <t>STELLANTIS</t>
  </si>
  <si>
    <t>FERRARI</t>
  </si>
  <si>
    <t>RECORDATI</t>
  </si>
  <si>
    <t>GENERALI</t>
  </si>
  <si>
    <t>CNH</t>
  </si>
  <si>
    <t>MPS</t>
  </si>
  <si>
    <t>A2a</t>
  </si>
  <si>
    <t>Azimut</t>
  </si>
  <si>
    <t>Saipem</t>
  </si>
  <si>
    <t>ENI</t>
  </si>
  <si>
    <t>Unicredit</t>
  </si>
  <si>
    <t>Iveco</t>
  </si>
  <si>
    <t>MEDIOLANUM</t>
  </si>
  <si>
    <t>Unicredito</t>
  </si>
  <si>
    <t>UNICREDIT</t>
  </si>
  <si>
    <t>EL.EN</t>
  </si>
  <si>
    <t>SECO</t>
  </si>
  <si>
    <t>FINECO</t>
  </si>
  <si>
    <t>ARISTON</t>
  </si>
  <si>
    <t>MEDIOBANCA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</si>
</sst>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64">
      <selection activeCell="D87" sqref="D87:M88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86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 aca="true" t="shared" si="27" ref="J32:J37">IF(F32&gt;0,F32-A32,0)</f>
        <v>1</v>
      </c>
      <c r="K32" s="25">
        <f aca="true" t="shared" si="28" ref="K32:K37"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 t="shared" si="27"/>
        <v>10</v>
      </c>
      <c r="K33" s="25">
        <f t="shared" si="28"/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 aca="true" t="shared" si="29" ref="H34:H41">E34*D34</f>
        <v>24995.25</v>
      </c>
      <c r="I34" s="4">
        <f aca="true" t="shared" si="30" ref="I34:I41">IF(F34&gt;0,G34*D34,0)</f>
        <v>26979</v>
      </c>
      <c r="J34">
        <f t="shared" si="27"/>
        <v>1</v>
      </c>
      <c r="K34" s="25">
        <f t="shared" si="28"/>
        <v>24995.25</v>
      </c>
      <c r="L34" s="5">
        <f aca="true" t="shared" si="31" ref="L34:L41">IF(F34&gt;0,IF(LEFT(UPPER(C34))="S",(H34-I34)/H34,(I34-H34)/H34),0)</f>
        <v>0.07936507936507936</v>
      </c>
      <c r="M34" s="23">
        <f aca="true" t="shared" si="32" ref="M34:M41"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 t="shared" si="29"/>
        <v>24988.850000000002</v>
      </c>
      <c r="I35" s="4">
        <f t="shared" si="30"/>
        <v>27319</v>
      </c>
      <c r="J35">
        <f t="shared" si="27"/>
        <v>12</v>
      </c>
      <c r="K35" s="25">
        <f t="shared" si="28"/>
        <v>299866.2</v>
      </c>
      <c r="L35" s="5">
        <f t="shared" si="31"/>
        <v>0.0932475884244372</v>
      </c>
      <c r="M35" s="23">
        <f t="shared" si="32"/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 t="shared" si="29"/>
        <v>24994.56</v>
      </c>
      <c r="I36" s="4">
        <f t="shared" si="30"/>
        <v>26488.8</v>
      </c>
      <c r="J36">
        <f t="shared" si="27"/>
        <v>11</v>
      </c>
      <c r="K36" s="25">
        <f t="shared" si="28"/>
        <v>274940.16000000003</v>
      </c>
      <c r="L36" s="5">
        <f t="shared" si="31"/>
        <v>0.05978260869565209</v>
      </c>
      <c r="M36" s="23">
        <f t="shared" si="32"/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 t="shared" si="29"/>
        <v>24997.2</v>
      </c>
      <c r="I37" s="4">
        <f t="shared" si="30"/>
        <v>27024</v>
      </c>
      <c r="J37">
        <f t="shared" si="27"/>
        <v>2</v>
      </c>
      <c r="K37" s="25">
        <f t="shared" si="28"/>
        <v>49994.4</v>
      </c>
      <c r="L37" s="5">
        <f t="shared" si="31"/>
        <v>0.08108108108108104</v>
      </c>
      <c r="M37" s="23">
        <f t="shared" si="32"/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F38" s="1">
        <v>44676</v>
      </c>
      <c r="G38" s="3">
        <v>38.4</v>
      </c>
      <c r="H38" s="4">
        <f t="shared" si="29"/>
        <v>24987.600000000002</v>
      </c>
      <c r="I38" s="4">
        <f t="shared" si="30"/>
        <v>24230.399999999998</v>
      </c>
      <c r="J38">
        <f aca="true" t="shared" si="33" ref="J38:J43">IF(F38&gt;0,F38-A38,0)</f>
        <v>13</v>
      </c>
      <c r="K38" s="25">
        <f aca="true" t="shared" si="34" ref="K38:K43">H38*J38</f>
        <v>324838.80000000005</v>
      </c>
      <c r="L38" s="5">
        <f t="shared" si="31"/>
        <v>-0.030303030303030474</v>
      </c>
      <c r="M38" s="23">
        <f t="shared" si="32"/>
        <v>-767.2000000000044</v>
      </c>
      <c r="Q38" s="21"/>
    </row>
    <row r="39" spans="1:17" ht="12.75">
      <c r="A39" s="1">
        <v>44679</v>
      </c>
      <c r="B39" s="30" t="s">
        <v>57</v>
      </c>
      <c r="C39" s="32" t="s">
        <v>18</v>
      </c>
      <c r="D39" s="15">
        <v>1968</v>
      </c>
      <c r="E39" s="4">
        <v>12.7</v>
      </c>
      <c r="F39" s="1">
        <v>44694</v>
      </c>
      <c r="G39" s="3">
        <v>13.75</v>
      </c>
      <c r="H39" s="4">
        <f t="shared" si="29"/>
        <v>24993.6</v>
      </c>
      <c r="I39" s="4">
        <f t="shared" si="30"/>
        <v>27060</v>
      </c>
      <c r="J39">
        <f t="shared" si="33"/>
        <v>15</v>
      </c>
      <c r="K39" s="25">
        <f t="shared" si="34"/>
        <v>374904</v>
      </c>
      <c r="L39" s="5">
        <f t="shared" si="31"/>
        <v>0.08267716535433077</v>
      </c>
      <c r="M39" s="23">
        <f t="shared" si="32"/>
        <v>2056.4000000000015</v>
      </c>
      <c r="Q39" s="21"/>
    </row>
    <row r="40" spans="1:17" ht="12.75">
      <c r="A40" s="1">
        <v>44692</v>
      </c>
      <c r="B40" s="30" t="s">
        <v>44</v>
      </c>
      <c r="C40" s="32" t="s">
        <v>18</v>
      </c>
      <c r="D40" s="15">
        <v>577</v>
      </c>
      <c r="E40" s="4">
        <v>43.5</v>
      </c>
      <c r="F40" s="1">
        <v>44700</v>
      </c>
      <c r="G40" s="3">
        <v>41.8</v>
      </c>
      <c r="H40" s="4">
        <f t="shared" si="29"/>
        <v>25099.5</v>
      </c>
      <c r="I40" s="4">
        <f t="shared" si="30"/>
        <v>24118.6</v>
      </c>
      <c r="J40">
        <f t="shared" si="33"/>
        <v>8</v>
      </c>
      <c r="K40" s="25">
        <f t="shared" si="34"/>
        <v>200796</v>
      </c>
      <c r="L40" s="5">
        <f t="shared" si="31"/>
        <v>-0.039080459770115</v>
      </c>
      <c r="M40" s="23">
        <f t="shared" si="32"/>
        <v>-990.9000000000013</v>
      </c>
      <c r="Q40" s="21"/>
    </row>
    <row r="41" spans="1:17" ht="12.75">
      <c r="A41" s="1">
        <v>44694</v>
      </c>
      <c r="B41" s="30" t="s">
        <v>32</v>
      </c>
      <c r="C41" s="32" t="s">
        <v>18</v>
      </c>
      <c r="D41" s="15">
        <v>221</v>
      </c>
      <c r="E41" s="4">
        <v>113.2</v>
      </c>
      <c r="F41" s="1">
        <v>44700</v>
      </c>
      <c r="G41" s="3">
        <v>112.6</v>
      </c>
      <c r="H41" s="4">
        <f t="shared" si="29"/>
        <v>25017.2</v>
      </c>
      <c r="I41" s="4">
        <f t="shared" si="30"/>
        <v>24884.6</v>
      </c>
      <c r="J41">
        <f t="shared" si="33"/>
        <v>6</v>
      </c>
      <c r="K41" s="25">
        <f t="shared" si="34"/>
        <v>150103.2</v>
      </c>
      <c r="L41" s="5">
        <f t="shared" si="31"/>
        <v>-0.0053003533568905465</v>
      </c>
      <c r="M41" s="23">
        <f t="shared" si="32"/>
        <v>-142.60000000000218</v>
      </c>
      <c r="Q41" s="21"/>
    </row>
    <row r="42" spans="1:17" ht="12.75">
      <c r="A42" s="1">
        <v>44702</v>
      </c>
      <c r="B42" s="30" t="s">
        <v>58</v>
      </c>
      <c r="C42" s="32" t="s">
        <v>18</v>
      </c>
      <c r="D42" s="15">
        <v>140</v>
      </c>
      <c r="E42" s="4">
        <v>177.7</v>
      </c>
      <c r="F42" s="1">
        <v>44708</v>
      </c>
      <c r="G42" s="3">
        <v>187</v>
      </c>
      <c r="H42" s="4">
        <f aca="true" t="shared" si="35" ref="H42:H47">E42*D42</f>
        <v>24878</v>
      </c>
      <c r="I42" s="4">
        <f aca="true" t="shared" si="36" ref="I42:I47">IF(F42&gt;0,G42*D42,0)</f>
        <v>26180</v>
      </c>
      <c r="J42">
        <f t="shared" si="33"/>
        <v>6</v>
      </c>
      <c r="K42" s="25">
        <f t="shared" si="34"/>
        <v>149268</v>
      </c>
      <c r="L42" s="5">
        <f aca="true" t="shared" si="37" ref="L42:L47">IF(F42&gt;0,IF(LEFT(UPPER(C42))="S",(H42-I42)/H42,(I42-H42)/H42),0)</f>
        <v>0.05233539673607203</v>
      </c>
      <c r="M42" s="23">
        <f aca="true" t="shared" si="38" ref="M42:M47">(H42*L42)-10</f>
        <v>1292</v>
      </c>
      <c r="Q42" s="21"/>
    </row>
    <row r="43" spans="1:17" ht="12.75">
      <c r="A43" s="1">
        <v>44707</v>
      </c>
      <c r="B43" s="30" t="s">
        <v>44</v>
      </c>
      <c r="C43" s="32" t="s">
        <v>18</v>
      </c>
      <c r="D43" s="15">
        <v>604</v>
      </c>
      <c r="E43" s="4">
        <v>41.35</v>
      </c>
      <c r="F43" s="1">
        <v>44711</v>
      </c>
      <c r="G43" s="3">
        <v>45</v>
      </c>
      <c r="H43" s="4">
        <f t="shared" si="35"/>
        <v>24975.4</v>
      </c>
      <c r="I43" s="4">
        <f t="shared" si="36"/>
        <v>27180</v>
      </c>
      <c r="J43">
        <f t="shared" si="33"/>
        <v>4</v>
      </c>
      <c r="K43" s="25">
        <f t="shared" si="34"/>
        <v>99901.6</v>
      </c>
      <c r="L43" s="5">
        <f t="shared" si="37"/>
        <v>0.08827085852478833</v>
      </c>
      <c r="M43" s="23">
        <f t="shared" si="38"/>
        <v>2194.5999999999985</v>
      </c>
      <c r="Q43" s="21"/>
    </row>
    <row r="44" spans="1:17" ht="12.75">
      <c r="A44" s="1">
        <v>44720</v>
      </c>
      <c r="B44" s="30" t="s">
        <v>59</v>
      </c>
      <c r="C44" s="32" t="s">
        <v>18</v>
      </c>
      <c r="D44" s="15">
        <v>631</v>
      </c>
      <c r="E44" s="4">
        <v>39.6</v>
      </c>
      <c r="F44" s="1">
        <v>44721</v>
      </c>
      <c r="G44" s="3">
        <v>38.85</v>
      </c>
      <c r="H44" s="4">
        <f t="shared" si="35"/>
        <v>24987.600000000002</v>
      </c>
      <c r="I44" s="4">
        <f t="shared" si="36"/>
        <v>24514.350000000002</v>
      </c>
      <c r="J44">
        <f aca="true" t="shared" si="39" ref="J44:J49">IF(F44&gt;0,F44-A44,0)</f>
        <v>1</v>
      </c>
      <c r="K44" s="25">
        <f aca="true" t="shared" si="40" ref="K44:K49">H44*J44</f>
        <v>24987.600000000002</v>
      </c>
      <c r="L44" s="5">
        <f t="shared" si="37"/>
        <v>-0.018939393939393936</v>
      </c>
      <c r="M44" s="23">
        <f t="shared" si="38"/>
        <v>-483.24999999999994</v>
      </c>
      <c r="Q44" s="21"/>
    </row>
    <row r="45" spans="1:17" ht="12.75">
      <c r="A45" s="1">
        <v>44726</v>
      </c>
      <c r="B45" s="30" t="s">
        <v>33</v>
      </c>
      <c r="C45" s="32" t="s">
        <v>18</v>
      </c>
      <c r="D45" s="15">
        <v>14124</v>
      </c>
      <c r="E45" s="4">
        <v>1.77</v>
      </c>
      <c r="F45" s="1">
        <v>44727</v>
      </c>
      <c r="G45" s="3">
        <v>1.89</v>
      </c>
      <c r="H45" s="4">
        <f t="shared" si="35"/>
        <v>24999.48</v>
      </c>
      <c r="I45" s="4">
        <f t="shared" si="36"/>
        <v>26694.359999999997</v>
      </c>
      <c r="J45">
        <f t="shared" si="39"/>
        <v>1</v>
      </c>
      <c r="K45" s="25">
        <f t="shared" si="40"/>
        <v>24999.48</v>
      </c>
      <c r="L45" s="5">
        <f t="shared" si="37"/>
        <v>0.06779661016949143</v>
      </c>
      <c r="M45" s="23">
        <f t="shared" si="38"/>
        <v>1684.8799999999976</v>
      </c>
      <c r="Q45" s="21"/>
    </row>
    <row r="46" spans="1:17" ht="12.75">
      <c r="A46" s="1">
        <v>44726</v>
      </c>
      <c r="B46" s="30" t="s">
        <v>60</v>
      </c>
      <c r="C46" s="32" t="s">
        <v>18</v>
      </c>
      <c r="D46" s="15">
        <v>1600</v>
      </c>
      <c r="E46" s="4">
        <v>15.62</v>
      </c>
      <c r="F46" s="1">
        <v>44728</v>
      </c>
      <c r="G46" s="3">
        <v>16.35</v>
      </c>
      <c r="H46" s="4">
        <f t="shared" si="35"/>
        <v>24992</v>
      </c>
      <c r="I46" s="4">
        <f t="shared" si="36"/>
        <v>26160.000000000004</v>
      </c>
      <c r="J46">
        <f t="shared" si="39"/>
        <v>2</v>
      </c>
      <c r="K46" s="25">
        <f t="shared" si="40"/>
        <v>49984</v>
      </c>
      <c r="L46" s="5">
        <f t="shared" si="37"/>
        <v>0.04673495518565956</v>
      </c>
      <c r="M46" s="23">
        <f t="shared" si="38"/>
        <v>1158.0000000000036</v>
      </c>
      <c r="Q46" s="21"/>
    </row>
    <row r="47" spans="1:17" ht="12.75">
      <c r="A47" s="1">
        <v>44733</v>
      </c>
      <c r="B47" s="30" t="s">
        <v>20</v>
      </c>
      <c r="C47" s="32" t="s">
        <v>18</v>
      </c>
      <c r="D47" s="15">
        <v>1886</v>
      </c>
      <c r="E47" s="4">
        <v>13.25</v>
      </c>
      <c r="F47" s="1">
        <v>44734</v>
      </c>
      <c r="G47" s="3">
        <v>12.75</v>
      </c>
      <c r="H47" s="4">
        <f t="shared" si="35"/>
        <v>24989.5</v>
      </c>
      <c r="I47" s="4">
        <f t="shared" si="36"/>
        <v>24046.5</v>
      </c>
      <c r="J47">
        <f t="shared" si="39"/>
        <v>1</v>
      </c>
      <c r="K47" s="25">
        <f t="shared" si="40"/>
        <v>24989.5</v>
      </c>
      <c r="L47" s="5">
        <f t="shared" si="37"/>
        <v>-0.03773584905660377</v>
      </c>
      <c r="M47" s="23">
        <f t="shared" si="38"/>
        <v>-953</v>
      </c>
      <c r="Q47" s="21"/>
    </row>
    <row r="48" spans="1:17" ht="12.75">
      <c r="A48" s="1">
        <v>44735</v>
      </c>
      <c r="B48" s="30" t="s">
        <v>44</v>
      </c>
      <c r="C48" s="32" t="s">
        <v>18</v>
      </c>
      <c r="D48" s="15">
        <v>670</v>
      </c>
      <c r="E48" s="4">
        <v>37.3</v>
      </c>
      <c r="F48" s="1">
        <v>44739</v>
      </c>
      <c r="G48" s="3">
        <v>41.48</v>
      </c>
      <c r="H48" s="4">
        <f aca="true" t="shared" si="41" ref="H48:H53">E48*D48</f>
        <v>24990.999999999996</v>
      </c>
      <c r="I48" s="4">
        <f aca="true" t="shared" si="42" ref="I48:I53">IF(F48&gt;0,G48*D48,0)</f>
        <v>27791.6</v>
      </c>
      <c r="J48">
        <f t="shared" si="39"/>
        <v>4</v>
      </c>
      <c r="K48" s="25">
        <f t="shared" si="40"/>
        <v>99963.99999999999</v>
      </c>
      <c r="L48" s="5">
        <f aca="true" t="shared" si="43" ref="L48:L53">IF(F48&gt;0,IF(LEFT(UPPER(C48))="S",(H48-I48)/H48,(I48-H48)/H48),0)</f>
        <v>0.11206434316353897</v>
      </c>
      <c r="M48" s="23">
        <f aca="true" t="shared" si="44" ref="M48:M53">(H48*L48)-10</f>
        <v>2790.600000000002</v>
      </c>
      <c r="Q48" s="21"/>
    </row>
    <row r="49" spans="1:17" ht="12.75">
      <c r="A49" s="1">
        <v>44739</v>
      </c>
      <c r="B49" s="30" t="s">
        <v>61</v>
      </c>
      <c r="C49" s="32" t="s">
        <v>18</v>
      </c>
      <c r="D49" s="15">
        <v>2183</v>
      </c>
      <c r="E49" s="4">
        <v>11.45</v>
      </c>
      <c r="F49" s="1">
        <v>44747</v>
      </c>
      <c r="G49" s="3">
        <v>10.7</v>
      </c>
      <c r="H49" s="4">
        <f t="shared" si="41"/>
        <v>24995.35</v>
      </c>
      <c r="I49" s="4">
        <f t="shared" si="42"/>
        <v>23358.1</v>
      </c>
      <c r="J49">
        <f t="shared" si="39"/>
        <v>8</v>
      </c>
      <c r="K49" s="25">
        <f t="shared" si="40"/>
        <v>199962.8</v>
      </c>
      <c r="L49" s="5">
        <f t="shared" si="43"/>
        <v>-0.06550218340611354</v>
      </c>
      <c r="M49" s="23">
        <f t="shared" si="44"/>
        <v>-1647.25</v>
      </c>
      <c r="O49" t="s">
        <v>19</v>
      </c>
      <c r="Q49" s="21"/>
    </row>
    <row r="50" spans="1:17" ht="12.75">
      <c r="A50" s="1">
        <v>44749</v>
      </c>
      <c r="B50" s="30" t="s">
        <v>41</v>
      </c>
      <c r="C50" s="32" t="s">
        <v>18</v>
      </c>
      <c r="D50" s="15">
        <v>2664</v>
      </c>
      <c r="E50" s="4">
        <v>9.382</v>
      </c>
      <c r="F50" s="1">
        <v>44750</v>
      </c>
      <c r="G50" s="3">
        <v>10</v>
      </c>
      <c r="H50" s="4">
        <f t="shared" si="41"/>
        <v>24993.647999999997</v>
      </c>
      <c r="I50" s="4">
        <f t="shared" si="42"/>
        <v>26640</v>
      </c>
      <c r="J50">
        <f aca="true" t="shared" si="45" ref="J50:J56">IF(F50&gt;0,F50-A50,0)</f>
        <v>1</v>
      </c>
      <c r="K50" s="25">
        <f aca="true" t="shared" si="46" ref="K50:K56">H50*J50</f>
        <v>24993.647999999997</v>
      </c>
      <c r="L50" s="5">
        <f t="shared" si="43"/>
        <v>0.06587081645704551</v>
      </c>
      <c r="M50" s="23">
        <f t="shared" si="44"/>
        <v>1636.3520000000024</v>
      </c>
      <c r="Q50" s="21"/>
    </row>
    <row r="51" spans="1:17" ht="12.75">
      <c r="A51" s="1">
        <v>44750</v>
      </c>
      <c r="B51" s="30" t="s">
        <v>62</v>
      </c>
      <c r="C51" s="32" t="s">
        <v>18</v>
      </c>
      <c r="D51" s="15">
        <v>51440</v>
      </c>
      <c r="E51" s="2">
        <v>0.486</v>
      </c>
      <c r="F51" s="1">
        <v>44754</v>
      </c>
      <c r="G51" s="2">
        <v>0.486</v>
      </c>
      <c r="H51" s="4">
        <f t="shared" si="41"/>
        <v>24999.84</v>
      </c>
      <c r="I51" s="4">
        <f t="shared" si="42"/>
        <v>24999.84</v>
      </c>
      <c r="J51">
        <f t="shared" si="45"/>
        <v>4</v>
      </c>
      <c r="K51" s="25">
        <f t="shared" si="46"/>
        <v>99999.36</v>
      </c>
      <c r="L51" s="5">
        <f t="shared" si="43"/>
        <v>0</v>
      </c>
      <c r="M51" s="23">
        <f t="shared" si="44"/>
        <v>-10</v>
      </c>
      <c r="Q51" s="21"/>
    </row>
    <row r="52" spans="1:17" ht="12.75">
      <c r="A52" s="1">
        <v>44762</v>
      </c>
      <c r="B52" s="30" t="s">
        <v>22</v>
      </c>
      <c r="C52" s="32" t="s">
        <v>18</v>
      </c>
      <c r="D52" s="15">
        <v>108459</v>
      </c>
      <c r="E52" s="2">
        <v>0.2305</v>
      </c>
      <c r="F52" s="1">
        <v>44763</v>
      </c>
      <c r="G52" s="2">
        <v>0.223</v>
      </c>
      <c r="H52" s="4">
        <f t="shared" si="41"/>
        <v>24999.7995</v>
      </c>
      <c r="I52" s="4">
        <f t="shared" si="42"/>
        <v>24186.357</v>
      </c>
      <c r="J52">
        <f t="shared" si="45"/>
        <v>1</v>
      </c>
      <c r="K52" s="25">
        <f t="shared" si="46"/>
        <v>24999.7995</v>
      </c>
      <c r="L52" s="5">
        <f t="shared" si="43"/>
        <v>-0.032537960954446894</v>
      </c>
      <c r="M52" s="23">
        <f t="shared" si="44"/>
        <v>-823.442500000001</v>
      </c>
      <c r="Q52" s="21"/>
    </row>
    <row r="53" spans="1:17" ht="12.75">
      <c r="A53" s="1">
        <v>44803</v>
      </c>
      <c r="B53" s="30" t="s">
        <v>22</v>
      </c>
      <c r="C53" s="32" t="s">
        <v>18</v>
      </c>
      <c r="D53" s="15">
        <v>117096</v>
      </c>
      <c r="E53" s="2">
        <v>0.2135</v>
      </c>
      <c r="F53" s="1">
        <v>44809</v>
      </c>
      <c r="G53" s="2">
        <v>0.2015</v>
      </c>
      <c r="H53" s="4">
        <f t="shared" si="41"/>
        <v>24999.996</v>
      </c>
      <c r="I53" s="4">
        <f t="shared" si="42"/>
        <v>23594.844</v>
      </c>
      <c r="J53">
        <f t="shared" si="45"/>
        <v>6</v>
      </c>
      <c r="K53" s="25">
        <f t="shared" si="46"/>
        <v>149999.976</v>
      </c>
      <c r="L53" s="5">
        <f t="shared" si="43"/>
        <v>-0.05620608899297417</v>
      </c>
      <c r="M53" s="23">
        <f t="shared" si="44"/>
        <v>-1415.1519999999982</v>
      </c>
      <c r="Q53" s="21"/>
    </row>
    <row r="54" spans="1:17" ht="12.75">
      <c r="A54" s="1">
        <v>44819</v>
      </c>
      <c r="B54" s="30" t="s">
        <v>41</v>
      </c>
      <c r="C54" s="32" t="s">
        <v>18</v>
      </c>
      <c r="D54" s="15">
        <v>3324</v>
      </c>
      <c r="E54" s="2">
        <v>7.73</v>
      </c>
      <c r="F54" s="1">
        <v>44810</v>
      </c>
      <c r="G54" s="2">
        <v>7.58</v>
      </c>
      <c r="H54" s="4">
        <f aca="true" t="shared" si="47" ref="H54:H59">E54*D54</f>
        <v>25694.52</v>
      </c>
      <c r="I54" s="4">
        <f aca="true" t="shared" si="48" ref="I54:I59">IF(F54&gt;0,G54*D54,0)</f>
        <v>25195.920000000002</v>
      </c>
      <c r="J54">
        <f t="shared" si="45"/>
        <v>-9</v>
      </c>
      <c r="K54" s="25">
        <f t="shared" si="46"/>
        <v>-231250.68</v>
      </c>
      <c r="L54" s="5">
        <f aca="true" t="shared" si="49" ref="L54:L59">IF(F54&gt;0,IF(LEFT(UPPER(C54))="S",(H54-I54)/H54,(I54-H54)/H54),0)</f>
        <v>-0.01940491591203099</v>
      </c>
      <c r="M54" s="23">
        <f aca="true" t="shared" si="50" ref="M54:M59">(H54*L54)-10</f>
        <v>-508.59999999999854</v>
      </c>
      <c r="P54" s="21" t="s">
        <v>19</v>
      </c>
      <c r="Q54" s="21"/>
    </row>
    <row r="55" spans="1:17" ht="12.75">
      <c r="A55" s="1">
        <v>44824</v>
      </c>
      <c r="B55" s="30" t="s">
        <v>22</v>
      </c>
      <c r="C55" s="32" t="s">
        <v>18</v>
      </c>
      <c r="D55" s="15">
        <v>132275</v>
      </c>
      <c r="E55" s="2">
        <v>0.189</v>
      </c>
      <c r="F55" s="1">
        <v>44838</v>
      </c>
      <c r="G55" s="2">
        <v>0.2</v>
      </c>
      <c r="H55" s="4">
        <f t="shared" si="47"/>
        <v>24999.975</v>
      </c>
      <c r="I55" s="4">
        <f t="shared" si="48"/>
        <v>26455</v>
      </c>
      <c r="J55">
        <f t="shared" si="45"/>
        <v>14</v>
      </c>
      <c r="K55" s="25">
        <f t="shared" si="46"/>
        <v>349999.64999999997</v>
      </c>
      <c r="L55" s="5">
        <f t="shared" si="49"/>
        <v>0.05820105820105826</v>
      </c>
      <c r="M55" s="23">
        <f t="shared" si="50"/>
        <v>1445.0250000000015</v>
      </c>
      <c r="Q55" s="21"/>
    </row>
    <row r="56" spans="1:17" ht="12.75">
      <c r="A56" s="1">
        <v>44826</v>
      </c>
      <c r="B56" s="30" t="s">
        <v>25</v>
      </c>
      <c r="C56" s="32" t="s">
        <v>18</v>
      </c>
      <c r="D56" s="15">
        <v>42016</v>
      </c>
      <c r="E56" s="2">
        <v>0.595</v>
      </c>
      <c r="F56" s="1">
        <v>44829</v>
      </c>
      <c r="G56" s="2">
        <v>0.575</v>
      </c>
      <c r="H56" s="4">
        <f t="shared" si="47"/>
        <v>24999.52</v>
      </c>
      <c r="I56" s="4">
        <f t="shared" si="48"/>
        <v>24159.199999999997</v>
      </c>
      <c r="J56">
        <f t="shared" si="45"/>
        <v>3</v>
      </c>
      <c r="K56" s="25">
        <f t="shared" si="46"/>
        <v>74998.56</v>
      </c>
      <c r="L56" s="5">
        <f t="shared" si="49"/>
        <v>-0.03361344537815139</v>
      </c>
      <c r="M56" s="23">
        <f t="shared" si="50"/>
        <v>-850.3200000000032</v>
      </c>
      <c r="Q56" s="21"/>
    </row>
    <row r="57" spans="1:17" ht="12.75">
      <c r="A57" s="1">
        <v>44846</v>
      </c>
      <c r="B57" s="30" t="s">
        <v>63</v>
      </c>
      <c r="C57" s="32" t="s">
        <v>18</v>
      </c>
      <c r="D57" s="15">
        <v>42016</v>
      </c>
      <c r="E57" s="2">
        <v>0.975</v>
      </c>
      <c r="F57" s="1">
        <v>44847</v>
      </c>
      <c r="G57" s="2">
        <v>0.95</v>
      </c>
      <c r="H57" s="4">
        <f t="shared" si="47"/>
        <v>40965.6</v>
      </c>
      <c r="I57" s="4">
        <f t="shared" si="48"/>
        <v>39915.2</v>
      </c>
      <c r="J57">
        <f aca="true" t="shared" si="51" ref="J57:J62">IF(F57&gt;0,F57-A57,0)</f>
        <v>1</v>
      </c>
      <c r="K57" s="25">
        <f aca="true" t="shared" si="52" ref="K57:K62">H57*J57</f>
        <v>40965.6</v>
      </c>
      <c r="L57" s="5">
        <f t="shared" si="49"/>
        <v>-0.02564102564102568</v>
      </c>
      <c r="M57" s="23">
        <f t="shared" si="50"/>
        <v>-1060.4000000000015</v>
      </c>
      <c r="Q57" s="21"/>
    </row>
    <row r="58" spans="1:17" ht="12.75">
      <c r="A58" s="1">
        <v>44848</v>
      </c>
      <c r="B58" s="30" t="s">
        <v>64</v>
      </c>
      <c r="C58" s="32" t="s">
        <v>18</v>
      </c>
      <c r="D58" s="15">
        <v>1709</v>
      </c>
      <c r="E58" s="2">
        <v>14.625</v>
      </c>
      <c r="F58" s="1">
        <v>44858</v>
      </c>
      <c r="G58" s="2">
        <v>15.6</v>
      </c>
      <c r="H58" s="4">
        <f t="shared" si="47"/>
        <v>24994.125</v>
      </c>
      <c r="I58" s="4">
        <f t="shared" si="48"/>
        <v>26660.399999999998</v>
      </c>
      <c r="J58">
        <f t="shared" si="51"/>
        <v>10</v>
      </c>
      <c r="K58" s="25">
        <f t="shared" si="52"/>
        <v>249941.25</v>
      </c>
      <c r="L58" s="5">
        <f t="shared" si="49"/>
        <v>0.06666666666666658</v>
      </c>
      <c r="M58" s="23">
        <f t="shared" si="50"/>
        <v>1656.2749999999978</v>
      </c>
      <c r="Q58" s="21"/>
    </row>
    <row r="59" spans="1:17" ht="12.75">
      <c r="A59" s="1">
        <v>44868</v>
      </c>
      <c r="B59" s="30" t="s">
        <v>65</v>
      </c>
      <c r="C59" s="32" t="s">
        <v>16</v>
      </c>
      <c r="D59" s="15">
        <v>1709</v>
      </c>
      <c r="E59" s="2">
        <v>0.945</v>
      </c>
      <c r="F59" s="1">
        <v>44874</v>
      </c>
      <c r="G59" s="2">
        <v>1</v>
      </c>
      <c r="H59" s="4">
        <f t="shared" si="47"/>
        <v>1615.0049999999999</v>
      </c>
      <c r="I59" s="4">
        <f t="shared" si="48"/>
        <v>1709</v>
      </c>
      <c r="J59">
        <f t="shared" si="51"/>
        <v>6</v>
      </c>
      <c r="K59" s="25">
        <f t="shared" si="52"/>
        <v>9690.029999999999</v>
      </c>
      <c r="L59" s="5">
        <f t="shared" si="49"/>
        <v>-0.05820105820105828</v>
      </c>
      <c r="M59" s="23">
        <f t="shared" si="50"/>
        <v>-103.99500000000012</v>
      </c>
      <c r="Q59" s="21"/>
    </row>
    <row r="60" spans="1:17" ht="12.75">
      <c r="A60" s="1">
        <v>44878</v>
      </c>
      <c r="B60" s="30" t="s">
        <v>66</v>
      </c>
      <c r="C60" s="32" t="s">
        <v>16</v>
      </c>
      <c r="D60" s="15">
        <v>1792</v>
      </c>
      <c r="E60" s="2">
        <v>13.95</v>
      </c>
      <c r="F60" s="1">
        <v>44879</v>
      </c>
      <c r="G60" s="2">
        <v>14.32</v>
      </c>
      <c r="H60" s="4">
        <f aca="true" t="shared" si="53" ref="H60:H65">E60*D60</f>
        <v>24998.399999999998</v>
      </c>
      <c r="I60" s="4">
        <f aca="true" t="shared" si="54" ref="I60:I65">IF(F60&gt;0,G60*D60,0)</f>
        <v>25661.440000000002</v>
      </c>
      <c r="J60">
        <f t="shared" si="51"/>
        <v>1</v>
      </c>
      <c r="K60" s="25">
        <f t="shared" si="52"/>
        <v>24998.399999999998</v>
      </c>
      <c r="L60" s="5">
        <f aca="true" t="shared" si="55" ref="L60:L65">IF(F60&gt;0,IF(LEFT(UPPER(C60))="S",(H60-I60)/H60,(I60-H60)/H60),0)</f>
        <v>-0.02652329749103961</v>
      </c>
      <c r="M60" s="23">
        <f aca="true" t="shared" si="56" ref="M60:M65">(H60*L60)-10</f>
        <v>-673.0400000000045</v>
      </c>
      <c r="Q60" s="21"/>
    </row>
    <row r="61" spans="1:17" ht="12.75">
      <c r="A61" s="1">
        <v>44879</v>
      </c>
      <c r="B61" s="30" t="s">
        <v>67</v>
      </c>
      <c r="C61" s="32" t="s">
        <v>16</v>
      </c>
      <c r="D61" s="15">
        <v>1953</v>
      </c>
      <c r="E61" s="2">
        <v>12.8</v>
      </c>
      <c r="F61" s="1">
        <v>44883</v>
      </c>
      <c r="G61" s="2">
        <v>13.17</v>
      </c>
      <c r="H61" s="4">
        <f t="shared" si="53"/>
        <v>24998.4</v>
      </c>
      <c r="I61" s="4">
        <f t="shared" si="54"/>
        <v>25721.01</v>
      </c>
      <c r="J61">
        <f t="shared" si="51"/>
        <v>4</v>
      </c>
      <c r="K61" s="25">
        <f t="shared" si="52"/>
        <v>99993.6</v>
      </c>
      <c r="L61" s="5">
        <f t="shared" si="55"/>
        <v>-0.028906249999999876</v>
      </c>
      <c r="M61" s="23">
        <f t="shared" si="56"/>
        <v>-732.609999999997</v>
      </c>
      <c r="Q61" s="21"/>
    </row>
    <row r="62" spans="1:17" ht="12.75">
      <c r="A62" s="1">
        <v>44880</v>
      </c>
      <c r="B62" s="30" t="s">
        <v>68</v>
      </c>
      <c r="C62" s="32" t="s">
        <v>16</v>
      </c>
      <c r="D62" s="15">
        <v>4032</v>
      </c>
      <c r="E62" s="2">
        <v>6.2</v>
      </c>
      <c r="F62" s="1">
        <v>44894</v>
      </c>
      <c r="G62" s="2">
        <v>6.36</v>
      </c>
      <c r="H62" s="4">
        <f t="shared" si="53"/>
        <v>24998.4</v>
      </c>
      <c r="I62" s="4">
        <f t="shared" si="54"/>
        <v>25643.52</v>
      </c>
      <c r="J62">
        <f t="shared" si="51"/>
        <v>14</v>
      </c>
      <c r="K62" s="25">
        <f t="shared" si="52"/>
        <v>349977.60000000003</v>
      </c>
      <c r="L62" s="5">
        <f t="shared" si="55"/>
        <v>-0.025806451612903184</v>
      </c>
      <c r="M62" s="23">
        <f t="shared" si="56"/>
        <v>-655.119999999999</v>
      </c>
      <c r="Q62" s="21"/>
    </row>
    <row r="63" spans="1:17" ht="12.75">
      <c r="A63" s="1">
        <v>44887</v>
      </c>
      <c r="B63" s="30" t="s">
        <v>60</v>
      </c>
      <c r="C63" s="32" t="s">
        <v>16</v>
      </c>
      <c r="D63" s="15">
        <v>1470</v>
      </c>
      <c r="E63" s="2">
        <v>17</v>
      </c>
      <c r="F63" s="1">
        <v>44897</v>
      </c>
      <c r="G63" s="2">
        <v>17.34</v>
      </c>
      <c r="H63" s="4">
        <f t="shared" si="53"/>
        <v>24990</v>
      </c>
      <c r="I63" s="4">
        <f t="shared" si="54"/>
        <v>25489.8</v>
      </c>
      <c r="J63">
        <f aca="true" t="shared" si="57" ref="J63:J68">IF(F63&gt;0,F63-A63,0)</f>
        <v>10</v>
      </c>
      <c r="K63" s="25">
        <f aca="true" t="shared" si="58" ref="K63:K68">H63*J63</f>
        <v>249900</v>
      </c>
      <c r="L63" s="5">
        <f t="shared" si="55"/>
        <v>-0.01999999999999997</v>
      </c>
      <c r="M63" s="23">
        <f t="shared" si="56"/>
        <v>-509.7999999999992</v>
      </c>
      <c r="Q63" s="21"/>
    </row>
    <row r="64" spans="1:17" ht="12.75">
      <c r="A64" s="1">
        <v>44916</v>
      </c>
      <c r="B64" s="30" t="s">
        <v>57</v>
      </c>
      <c r="C64" s="32" t="s">
        <v>10</v>
      </c>
      <c r="D64" s="15">
        <v>1875</v>
      </c>
      <c r="E64" s="2">
        <v>13.33</v>
      </c>
      <c r="F64" s="1">
        <v>44917</v>
      </c>
      <c r="G64" s="2">
        <v>13.18</v>
      </c>
      <c r="H64" s="4">
        <f t="shared" si="53"/>
        <v>24993.75</v>
      </c>
      <c r="I64" s="4">
        <f t="shared" si="54"/>
        <v>24712.5</v>
      </c>
      <c r="J64">
        <f t="shared" si="57"/>
        <v>1</v>
      </c>
      <c r="K64" s="25">
        <f t="shared" si="58"/>
        <v>24993.75</v>
      </c>
      <c r="L64" s="5">
        <f t="shared" si="55"/>
        <v>-0.011252813203300824</v>
      </c>
      <c r="M64" s="23">
        <f t="shared" si="56"/>
        <v>-291.25</v>
      </c>
      <c r="Q64" s="21"/>
    </row>
    <row r="65" spans="1:17" ht="12.75">
      <c r="A65" s="1">
        <v>44939</v>
      </c>
      <c r="B65" s="30" t="s">
        <v>69</v>
      </c>
      <c r="C65" s="32" t="s">
        <v>42</v>
      </c>
      <c r="D65" s="15">
        <v>2962</v>
      </c>
      <c r="E65" s="2">
        <v>8.44</v>
      </c>
      <c r="F65" s="1">
        <v>44942</v>
      </c>
      <c r="G65" s="2">
        <v>8.57</v>
      </c>
      <c r="H65" s="4">
        <f t="shared" si="53"/>
        <v>24999.28</v>
      </c>
      <c r="I65" s="4">
        <f t="shared" si="54"/>
        <v>25384.34</v>
      </c>
      <c r="J65">
        <f t="shared" si="57"/>
        <v>3</v>
      </c>
      <c r="K65" s="25">
        <f t="shared" si="58"/>
        <v>74997.84</v>
      </c>
      <c r="L65" s="5">
        <f t="shared" si="55"/>
        <v>-0.015402843601895788</v>
      </c>
      <c r="M65" s="23">
        <f t="shared" si="56"/>
        <v>-395.0600000000013</v>
      </c>
      <c r="Q65" s="21"/>
    </row>
    <row r="66" spans="1:17" ht="12.75">
      <c r="A66" s="1">
        <v>44943</v>
      </c>
      <c r="B66" s="30" t="s">
        <v>55</v>
      </c>
      <c r="C66" s="32" t="s">
        <v>42</v>
      </c>
      <c r="D66" s="15">
        <v>3607</v>
      </c>
      <c r="E66" s="2">
        <v>6.93</v>
      </c>
      <c r="F66" s="1">
        <v>44946</v>
      </c>
      <c r="G66" s="2">
        <v>7.16</v>
      </c>
      <c r="H66" s="4">
        <f aca="true" t="shared" si="59" ref="H66:H71">E66*D66</f>
        <v>24996.51</v>
      </c>
      <c r="I66" s="4">
        <f aca="true" t="shared" si="60" ref="I66:I71">IF(F66&gt;0,G66*D66,0)</f>
        <v>25826.12</v>
      </c>
      <c r="J66">
        <f t="shared" si="57"/>
        <v>3</v>
      </c>
      <c r="K66" s="25">
        <f t="shared" si="58"/>
        <v>74989.53</v>
      </c>
      <c r="L66" s="5">
        <f aca="true" t="shared" si="61" ref="L66:L71">IF(F66&gt;0,IF(LEFT(UPPER(C66))="S",(H66-I66)/H66,(I66-H66)/H66),0)</f>
        <v>-0.03318903318903321</v>
      </c>
      <c r="M66" s="23">
        <f aca="true" t="shared" si="62" ref="M66:M71">(H66*L66)-10</f>
        <v>-839.6100000000006</v>
      </c>
      <c r="Q66" s="21"/>
    </row>
    <row r="67" spans="1:17" ht="12.75">
      <c r="A67" s="1">
        <v>44946</v>
      </c>
      <c r="B67" s="30" t="s">
        <v>21</v>
      </c>
      <c r="C67" s="32" t="s">
        <v>42</v>
      </c>
      <c r="D67" s="15">
        <v>18450</v>
      </c>
      <c r="E67" s="2">
        <v>1.355</v>
      </c>
      <c r="F67" s="1">
        <v>44952</v>
      </c>
      <c r="G67" s="3">
        <v>1.41</v>
      </c>
      <c r="H67" s="4">
        <f t="shared" si="59"/>
        <v>24999.75</v>
      </c>
      <c r="I67" s="4">
        <f t="shared" si="60"/>
        <v>26014.5</v>
      </c>
      <c r="J67">
        <f t="shared" si="57"/>
        <v>6</v>
      </c>
      <c r="K67" s="25">
        <f t="shared" si="58"/>
        <v>149998.5</v>
      </c>
      <c r="L67" s="5">
        <f t="shared" si="61"/>
        <v>-0.04059040590405904</v>
      </c>
      <c r="M67" s="23">
        <f t="shared" si="62"/>
        <v>-1024.75</v>
      </c>
      <c r="Q67" s="21"/>
    </row>
    <row r="68" spans="1:17" ht="12.75">
      <c r="A68" s="1">
        <v>44965</v>
      </c>
      <c r="B68" s="30" t="s">
        <v>70</v>
      </c>
      <c r="C68" s="32" t="s">
        <v>42</v>
      </c>
      <c r="D68" s="15">
        <v>1377</v>
      </c>
      <c r="E68" s="2">
        <v>18.15</v>
      </c>
      <c r="F68" s="1">
        <v>44966</v>
      </c>
      <c r="G68" s="3">
        <v>18.5</v>
      </c>
      <c r="H68" s="4">
        <f t="shared" si="59"/>
        <v>24992.55</v>
      </c>
      <c r="I68" s="4">
        <f t="shared" si="60"/>
        <v>25474.5</v>
      </c>
      <c r="J68">
        <f t="shared" si="57"/>
        <v>1</v>
      </c>
      <c r="K68" s="25">
        <f t="shared" si="58"/>
        <v>24992.55</v>
      </c>
      <c r="L68" s="5">
        <f t="shared" si="61"/>
        <v>-0.019283746556473857</v>
      </c>
      <c r="M68" s="23">
        <f t="shared" si="62"/>
        <v>-491.95000000000067</v>
      </c>
      <c r="Q68" s="21"/>
    </row>
    <row r="69" spans="1:17" ht="12.75">
      <c r="A69" s="1">
        <v>44956</v>
      </c>
      <c r="B69" s="30" t="s">
        <v>55</v>
      </c>
      <c r="C69" s="32" t="s">
        <v>42</v>
      </c>
      <c r="D69" s="15">
        <v>3314</v>
      </c>
      <c r="E69" s="2">
        <v>7.54</v>
      </c>
      <c r="F69" s="1">
        <v>44966</v>
      </c>
      <c r="G69" s="3">
        <v>7.75</v>
      </c>
      <c r="H69" s="4">
        <f t="shared" si="59"/>
        <v>24987.56</v>
      </c>
      <c r="I69" s="4">
        <f t="shared" si="60"/>
        <v>25683.5</v>
      </c>
      <c r="J69">
        <f aca="true" t="shared" si="63" ref="J69:J76">IF(F69&gt;0,F69-A69,0)</f>
        <v>10</v>
      </c>
      <c r="K69" s="25">
        <f aca="true" t="shared" si="64" ref="K69:K76">H69*J69</f>
        <v>249875.6</v>
      </c>
      <c r="L69" s="5">
        <f t="shared" si="61"/>
        <v>-0.02785145888594159</v>
      </c>
      <c r="M69" s="23">
        <f t="shared" si="62"/>
        <v>-705.9399999999987</v>
      </c>
      <c r="Q69" s="21"/>
    </row>
    <row r="70" spans="1:17" ht="12.75">
      <c r="A70" s="1">
        <v>44978</v>
      </c>
      <c r="B70" s="30" t="s">
        <v>71</v>
      </c>
      <c r="C70" s="32" t="s">
        <v>42</v>
      </c>
      <c r="D70" s="15">
        <v>1319</v>
      </c>
      <c r="E70" s="2">
        <v>18.94</v>
      </c>
      <c r="F70" s="1">
        <v>44998</v>
      </c>
      <c r="G70" s="3">
        <v>17.8</v>
      </c>
      <c r="H70" s="4">
        <f t="shared" si="59"/>
        <v>24981.86</v>
      </c>
      <c r="I70" s="4">
        <f t="shared" si="60"/>
        <v>23478.2</v>
      </c>
      <c r="J70">
        <f t="shared" si="63"/>
        <v>20</v>
      </c>
      <c r="K70" s="25">
        <f t="shared" si="64"/>
        <v>499637.2</v>
      </c>
      <c r="L70" s="5">
        <f t="shared" si="61"/>
        <v>0.06019007391763463</v>
      </c>
      <c r="M70" s="23">
        <f t="shared" si="62"/>
        <v>1493.6599999999999</v>
      </c>
      <c r="Q70" s="21"/>
    </row>
    <row r="71" spans="1:17" ht="12.75">
      <c r="A71" s="1">
        <v>44991</v>
      </c>
      <c r="B71" s="30" t="s">
        <v>32</v>
      </c>
      <c r="C71" s="32" t="s">
        <v>10</v>
      </c>
      <c r="D71" s="15">
        <v>221</v>
      </c>
      <c r="E71" s="2">
        <v>113</v>
      </c>
      <c r="F71" s="1">
        <v>44995</v>
      </c>
      <c r="G71" s="2">
        <v>109.5</v>
      </c>
      <c r="H71" s="4">
        <f t="shared" si="59"/>
        <v>24973</v>
      </c>
      <c r="I71" s="4">
        <f t="shared" si="60"/>
        <v>24199.5</v>
      </c>
      <c r="J71">
        <f t="shared" si="63"/>
        <v>4</v>
      </c>
      <c r="K71" s="25">
        <f t="shared" si="64"/>
        <v>99892</v>
      </c>
      <c r="L71" s="5">
        <f t="shared" si="61"/>
        <v>-0.030973451327433628</v>
      </c>
      <c r="M71" s="23">
        <f t="shared" si="62"/>
        <v>-783.5</v>
      </c>
      <c r="Q71" s="21"/>
    </row>
    <row r="72" spans="1:17" ht="12.75">
      <c r="A72" s="1">
        <v>45002</v>
      </c>
      <c r="B72" s="30" t="s">
        <v>25</v>
      </c>
      <c r="C72" s="32" t="s">
        <v>10</v>
      </c>
      <c r="D72" s="15">
        <v>20746</v>
      </c>
      <c r="E72" s="2">
        <v>1.205</v>
      </c>
      <c r="F72" s="1">
        <v>45006</v>
      </c>
      <c r="G72" s="2">
        <v>1.3</v>
      </c>
      <c r="H72" s="4">
        <f aca="true" t="shared" si="65" ref="H72:H78">E72*D72</f>
        <v>24998.93</v>
      </c>
      <c r="I72" s="4">
        <f aca="true" t="shared" si="66" ref="I72:I78">IF(F72&gt;0,G72*D72,0)</f>
        <v>26969.8</v>
      </c>
      <c r="J72">
        <f t="shared" si="63"/>
        <v>4</v>
      </c>
      <c r="K72" s="25">
        <f t="shared" si="64"/>
        <v>99995.72</v>
      </c>
      <c r="L72" s="5">
        <f aca="true" t="shared" si="67" ref="L72:L78">IF(F72&gt;0,IF(LEFT(UPPER(C72))="S",(H72-I72)/H72,(I72-H72)/H72),0)</f>
        <v>0.07883817427385888</v>
      </c>
      <c r="M72" s="23">
        <f aca="true" t="shared" si="68" ref="M72:M78">(H72*L72)-10</f>
        <v>1960.869999999999</v>
      </c>
      <c r="Q72" s="21"/>
    </row>
    <row r="73" spans="1:17" ht="12.75">
      <c r="A73" s="1">
        <v>45012</v>
      </c>
      <c r="B73" s="30" t="s">
        <v>72</v>
      </c>
      <c r="C73" s="32" t="s">
        <v>10</v>
      </c>
      <c r="D73" s="15">
        <v>2066</v>
      </c>
      <c r="E73" s="2">
        <v>12.1</v>
      </c>
      <c r="F73" s="1">
        <v>45042</v>
      </c>
      <c r="G73" s="2">
        <v>11.63</v>
      </c>
      <c r="H73" s="4">
        <f t="shared" si="65"/>
        <v>24998.6</v>
      </c>
      <c r="I73" s="4">
        <f t="shared" si="66"/>
        <v>24027.58</v>
      </c>
      <c r="J73">
        <f t="shared" si="63"/>
        <v>30</v>
      </c>
      <c r="K73" s="25">
        <f t="shared" si="64"/>
        <v>749958</v>
      </c>
      <c r="L73" s="5">
        <f t="shared" si="67"/>
        <v>-0.038842975206611445</v>
      </c>
      <c r="M73" s="23">
        <f t="shared" si="68"/>
        <v>-981.0199999999968</v>
      </c>
      <c r="Q73" s="21"/>
    </row>
    <row r="74" spans="1:17" ht="12.75">
      <c r="A74" s="1">
        <v>45042</v>
      </c>
      <c r="B74" s="30" t="s">
        <v>73</v>
      </c>
      <c r="C74" s="32" t="s">
        <v>10</v>
      </c>
      <c r="D74" s="15">
        <v>5482</v>
      </c>
      <c r="E74" s="2">
        <v>4.56</v>
      </c>
      <c r="F74" s="1">
        <v>45064</v>
      </c>
      <c r="G74" s="2">
        <v>4.36</v>
      </c>
      <c r="H74" s="4">
        <f t="shared" si="65"/>
        <v>24997.92</v>
      </c>
      <c r="I74" s="4">
        <f t="shared" si="66"/>
        <v>23901.52</v>
      </c>
      <c r="J74">
        <f t="shared" si="63"/>
        <v>22</v>
      </c>
      <c r="K74" s="25">
        <f t="shared" si="64"/>
        <v>549954.24</v>
      </c>
      <c r="L74" s="5">
        <f t="shared" si="67"/>
        <v>-0.04385964912280693</v>
      </c>
      <c r="M74" s="23">
        <f t="shared" si="68"/>
        <v>-1106.3999999999978</v>
      </c>
      <c r="Q74" s="21"/>
    </row>
    <row r="75" spans="1:17" ht="12.75">
      <c r="A75" s="1">
        <v>45043</v>
      </c>
      <c r="B75" s="30" t="s">
        <v>22</v>
      </c>
      <c r="C75" s="32" t="s">
        <v>10</v>
      </c>
      <c r="D75" s="15">
        <v>94517</v>
      </c>
      <c r="E75" s="3">
        <v>0.2645</v>
      </c>
      <c r="F75" s="1">
        <v>45049</v>
      </c>
      <c r="G75" s="3">
        <v>0.255</v>
      </c>
      <c r="H75" s="4">
        <f t="shared" si="65"/>
        <v>24999.7465</v>
      </c>
      <c r="I75" s="4">
        <f t="shared" si="66"/>
        <v>24101.835</v>
      </c>
      <c r="J75">
        <f t="shared" si="63"/>
        <v>6</v>
      </c>
      <c r="K75" s="25">
        <f t="shared" si="64"/>
        <v>149998.479</v>
      </c>
      <c r="L75" s="5">
        <f t="shared" si="67"/>
        <v>-0.03591682419659743</v>
      </c>
      <c r="M75" s="23">
        <f t="shared" si="68"/>
        <v>-907.911500000002</v>
      </c>
      <c r="O75" t="s">
        <v>19</v>
      </c>
      <c r="Q75" s="21"/>
    </row>
    <row r="76" spans="1:17" ht="12.75">
      <c r="A76" s="1">
        <v>45054</v>
      </c>
      <c r="B76" s="30" t="s">
        <v>61</v>
      </c>
      <c r="C76" s="32" t="s">
        <v>10</v>
      </c>
      <c r="D76" s="15">
        <v>1938</v>
      </c>
      <c r="E76" s="4">
        <v>12.9</v>
      </c>
      <c r="F76" s="1">
        <v>45062</v>
      </c>
      <c r="G76" s="3">
        <v>12.57</v>
      </c>
      <c r="H76" s="4">
        <f t="shared" si="65"/>
        <v>25000.2</v>
      </c>
      <c r="I76" s="4">
        <f t="shared" si="66"/>
        <v>24360.66</v>
      </c>
      <c r="J76">
        <f t="shared" si="63"/>
        <v>8</v>
      </c>
      <c r="K76" s="25">
        <f t="shared" si="64"/>
        <v>200001.6</v>
      </c>
      <c r="L76" s="5">
        <f t="shared" si="67"/>
        <v>-0.025581395348837244</v>
      </c>
      <c r="M76" s="23">
        <f t="shared" si="68"/>
        <v>-649.5400000000009</v>
      </c>
      <c r="Q76" s="21"/>
    </row>
    <row r="77" spans="1:17" ht="12.75">
      <c r="A77" s="1">
        <v>45072</v>
      </c>
      <c r="B77" s="30" t="s">
        <v>74</v>
      </c>
      <c r="C77" s="32" t="s">
        <v>10</v>
      </c>
      <c r="D77" s="15">
        <v>2027</v>
      </c>
      <c r="E77" s="4">
        <v>12.33</v>
      </c>
      <c r="F77" s="1">
        <v>45103</v>
      </c>
      <c r="G77" s="3">
        <v>11.85</v>
      </c>
      <c r="H77" s="4">
        <f t="shared" si="65"/>
        <v>24992.91</v>
      </c>
      <c r="I77" s="4">
        <f t="shared" si="66"/>
        <v>24019.95</v>
      </c>
      <c r="J77">
        <f aca="true" t="shared" si="69" ref="J77:J82">IF(F77&gt;0,F77-A77,0)</f>
        <v>31</v>
      </c>
      <c r="K77" s="25">
        <f aca="true" t="shared" si="70" ref="K77:K82">H77*J77</f>
        <v>774780.21</v>
      </c>
      <c r="L77" s="5">
        <f t="shared" si="67"/>
        <v>-0.03892944038929437</v>
      </c>
      <c r="M77" s="23">
        <f t="shared" si="68"/>
        <v>-982.9599999999991</v>
      </c>
      <c r="Q77" s="21"/>
    </row>
    <row r="78" spans="1:17" ht="12.75">
      <c r="A78" s="1">
        <v>45079</v>
      </c>
      <c r="B78" s="30" t="s">
        <v>61</v>
      </c>
      <c r="C78" s="32" t="s">
        <v>10</v>
      </c>
      <c r="D78" s="15">
        <v>2037</v>
      </c>
      <c r="E78" s="4">
        <v>12.27</v>
      </c>
      <c r="F78" s="1">
        <v>45090</v>
      </c>
      <c r="G78" s="3">
        <v>13</v>
      </c>
      <c r="H78" s="4">
        <f t="shared" si="65"/>
        <v>24993.989999999998</v>
      </c>
      <c r="I78" s="4">
        <f t="shared" si="66"/>
        <v>26481</v>
      </c>
      <c r="J78">
        <f t="shared" si="69"/>
        <v>11</v>
      </c>
      <c r="K78" s="25">
        <f t="shared" si="70"/>
        <v>274933.88999999996</v>
      </c>
      <c r="L78" s="5">
        <f t="shared" si="67"/>
        <v>0.059494702526487454</v>
      </c>
      <c r="M78" s="23">
        <f t="shared" si="68"/>
        <v>1477.010000000002</v>
      </c>
      <c r="Q78" s="21"/>
    </row>
    <row r="79" spans="1:17" ht="12.75">
      <c r="A79" s="1">
        <v>45104</v>
      </c>
      <c r="B79" s="30" t="s">
        <v>45</v>
      </c>
      <c r="C79" s="32" t="s">
        <v>10</v>
      </c>
      <c r="D79" s="15">
        <v>3571</v>
      </c>
      <c r="E79" s="4">
        <v>7</v>
      </c>
      <c r="F79" s="1">
        <v>45112</v>
      </c>
      <c r="G79" s="3">
        <v>7.4</v>
      </c>
      <c r="H79" s="4">
        <f aca="true" t="shared" si="71" ref="H79:H84">E79*D79</f>
        <v>24997</v>
      </c>
      <c r="I79" s="4">
        <f aca="true" t="shared" si="72" ref="I79:I84">IF(F79&gt;0,G79*D79,0)</f>
        <v>26425.4</v>
      </c>
      <c r="J79">
        <f t="shared" si="69"/>
        <v>8</v>
      </c>
      <c r="K79" s="25">
        <f t="shared" si="70"/>
        <v>199976</v>
      </c>
      <c r="L79" s="5">
        <f aca="true" t="shared" si="73" ref="L79:L84">IF(F79&gt;0,IF(LEFT(UPPER(C79))="S",(H79-I79)/H79,(I79-H79)/H79),0)</f>
        <v>0.057142857142857204</v>
      </c>
      <c r="M79" s="23">
        <f aca="true" t="shared" si="74" ref="M79:M84">(H79*L79)-10</f>
        <v>1418.4000000000015</v>
      </c>
      <c r="Q79" s="21"/>
    </row>
    <row r="80" spans="1:17" ht="12.75">
      <c r="A80" s="1">
        <v>45167</v>
      </c>
      <c r="B80" s="30" t="s">
        <v>75</v>
      </c>
      <c r="C80" s="32" t="s">
        <v>10</v>
      </c>
      <c r="D80" s="15">
        <v>3496</v>
      </c>
      <c r="E80" s="4">
        <v>7.15</v>
      </c>
      <c r="F80" s="1">
        <v>45180</v>
      </c>
      <c r="G80" s="3">
        <v>7.085</v>
      </c>
      <c r="H80" s="4">
        <f t="shared" si="71"/>
        <v>24996.4</v>
      </c>
      <c r="I80" s="4">
        <f t="shared" si="72"/>
        <v>24769.16</v>
      </c>
      <c r="J80">
        <f t="shared" si="69"/>
        <v>13</v>
      </c>
      <c r="K80" s="25">
        <f t="shared" si="70"/>
        <v>324953.2</v>
      </c>
      <c r="L80" s="5">
        <f t="shared" si="73"/>
        <v>-0.009090909090909155</v>
      </c>
      <c r="M80" s="23">
        <f t="shared" si="74"/>
        <v>-237.2400000000016</v>
      </c>
      <c r="Q80" s="21"/>
    </row>
    <row r="81" spans="1:17" ht="12.75">
      <c r="A81" s="1">
        <v>45180</v>
      </c>
      <c r="B81" s="30" t="s">
        <v>45</v>
      </c>
      <c r="C81" s="32" t="s">
        <v>10</v>
      </c>
      <c r="D81" s="15">
        <v>3943</v>
      </c>
      <c r="E81" s="4">
        <v>6.34</v>
      </c>
      <c r="F81" s="1">
        <v>45182</v>
      </c>
      <c r="G81" s="4">
        <v>6.21</v>
      </c>
      <c r="H81" s="4">
        <f t="shared" si="71"/>
        <v>24998.62</v>
      </c>
      <c r="I81" s="4">
        <f t="shared" si="72"/>
        <v>24486.03</v>
      </c>
      <c r="J81">
        <f t="shared" si="69"/>
        <v>2</v>
      </c>
      <c r="K81" s="25">
        <f t="shared" si="70"/>
        <v>49997.24</v>
      </c>
      <c r="L81" s="5">
        <f t="shared" si="73"/>
        <v>-0.020504731861198746</v>
      </c>
      <c r="M81" s="23">
        <f t="shared" si="74"/>
        <v>-522.5900000000001</v>
      </c>
      <c r="Q81" s="21"/>
    </row>
    <row r="82" spans="1:17" ht="12.75">
      <c r="A82" s="1">
        <v>45184</v>
      </c>
      <c r="B82" s="30" t="s">
        <v>56</v>
      </c>
      <c r="C82" s="32" t="s">
        <v>10</v>
      </c>
      <c r="D82" s="15">
        <v>555</v>
      </c>
      <c r="E82" s="4">
        <v>45.05</v>
      </c>
      <c r="F82" s="1">
        <v>45190</v>
      </c>
      <c r="G82" s="4">
        <v>43.7</v>
      </c>
      <c r="H82" s="4">
        <f t="shared" si="71"/>
        <v>25002.75</v>
      </c>
      <c r="I82" s="4">
        <f t="shared" si="72"/>
        <v>24253.5</v>
      </c>
      <c r="J82">
        <f t="shared" si="69"/>
        <v>6</v>
      </c>
      <c r="K82" s="25">
        <f t="shared" si="70"/>
        <v>150016.5</v>
      </c>
      <c r="L82" s="5">
        <f t="shared" si="73"/>
        <v>-0.029966703662597113</v>
      </c>
      <c r="M82" s="23">
        <f t="shared" si="74"/>
        <v>-759.25</v>
      </c>
      <c r="Q82" s="21"/>
    </row>
    <row r="83" spans="1:17" ht="12.75">
      <c r="A83" s="1">
        <v>45189</v>
      </c>
      <c r="B83" s="30" t="s">
        <v>56</v>
      </c>
      <c r="C83" s="32" t="s">
        <v>10</v>
      </c>
      <c r="D83" s="15">
        <v>2774</v>
      </c>
      <c r="E83" s="4">
        <v>9.01</v>
      </c>
      <c r="F83" s="1">
        <v>45194</v>
      </c>
      <c r="G83" s="4">
        <v>8.5</v>
      </c>
      <c r="H83" s="4">
        <f t="shared" si="71"/>
        <v>24993.739999999998</v>
      </c>
      <c r="I83" s="4">
        <f t="shared" si="72"/>
        <v>23579</v>
      </c>
      <c r="J83">
        <f>IF(F83&gt;0,F83-A83,0)</f>
        <v>5</v>
      </c>
      <c r="K83" s="25">
        <f>H83*J83</f>
        <v>124968.69999999998</v>
      </c>
      <c r="L83" s="5">
        <f t="shared" si="73"/>
        <v>-0.056603773584905585</v>
      </c>
      <c r="M83" s="23">
        <f t="shared" si="74"/>
        <v>-1424.739999999998</v>
      </c>
      <c r="Q83" s="21"/>
    </row>
    <row r="84" spans="1:17" ht="12.75">
      <c r="A84" s="1">
        <v>45210</v>
      </c>
      <c r="B84" s="30" t="s">
        <v>73</v>
      </c>
      <c r="C84" s="32" t="s">
        <v>10</v>
      </c>
      <c r="D84" s="15">
        <v>6578</v>
      </c>
      <c r="E84" s="4">
        <v>3.8</v>
      </c>
      <c r="F84" s="1">
        <v>45211</v>
      </c>
      <c r="G84" s="4">
        <v>3.6</v>
      </c>
      <c r="H84" s="4">
        <f t="shared" si="71"/>
        <v>24996.399999999998</v>
      </c>
      <c r="I84" s="4">
        <f t="shared" si="72"/>
        <v>23680.8</v>
      </c>
      <c r="J84">
        <f>IF(F84&gt;0,F84-A84,0)</f>
        <v>1</v>
      </c>
      <c r="K84" s="25">
        <f>H84*J84</f>
        <v>24996.399999999998</v>
      </c>
      <c r="L84" s="5">
        <f t="shared" si="73"/>
        <v>-0.05263157894736837</v>
      </c>
      <c r="M84" s="23">
        <f t="shared" si="74"/>
        <v>-1325.5999999999985</v>
      </c>
      <c r="Q84" s="21"/>
    </row>
    <row r="85" spans="1:17" ht="12.75">
      <c r="A85" s="1">
        <v>45215</v>
      </c>
      <c r="B85" s="30" t="s">
        <v>58</v>
      </c>
      <c r="C85" s="32" t="s">
        <v>10</v>
      </c>
      <c r="D85" s="15">
        <v>83</v>
      </c>
      <c r="E85" s="4">
        <v>300</v>
      </c>
      <c r="F85" s="1">
        <v>45216</v>
      </c>
      <c r="G85" s="4">
        <v>294</v>
      </c>
      <c r="H85" s="4">
        <f>E85*D85</f>
        <v>24900</v>
      </c>
      <c r="I85" s="4">
        <f>IF(F85&gt;0,G85*D85,0)</f>
        <v>24402</v>
      </c>
      <c r="J85">
        <f>IF(F85&gt;0,F85-A85,0)</f>
        <v>1</v>
      </c>
      <c r="K85" s="25">
        <f>H85*J85</f>
        <v>24900</v>
      </c>
      <c r="L85" s="5">
        <f>IF(F85&gt;0,IF(LEFT(UPPER(C85))="S",(H85-I85)/H85,(I85-H85)/H85),0)</f>
        <v>-0.02</v>
      </c>
      <c r="M85" s="23">
        <f>(H85*L85)-10</f>
        <v>-508</v>
      </c>
      <c r="Q85" s="21"/>
    </row>
    <row r="86" spans="1:17" ht="12.75">
      <c r="A86" s="1">
        <v>45225</v>
      </c>
      <c r="B86" s="30" t="s">
        <v>76</v>
      </c>
      <c r="C86" s="32" t="s">
        <v>10</v>
      </c>
      <c r="D86" s="15">
        <v>2260</v>
      </c>
      <c r="E86" s="4">
        <v>11.06</v>
      </c>
      <c r="F86" s="1">
        <v>45227</v>
      </c>
      <c r="G86" s="4">
        <v>10.85</v>
      </c>
      <c r="H86" s="4">
        <f>E86*D86</f>
        <v>24995.600000000002</v>
      </c>
      <c r="I86" s="4">
        <f>IF(F86&gt;0,G86*D86,0)</f>
        <v>24521</v>
      </c>
      <c r="J86">
        <f>IF(F86&gt;0,F86-A86,0)</f>
        <v>2</v>
      </c>
      <c r="K86" s="25">
        <f>H86*J86</f>
        <v>49991.200000000004</v>
      </c>
      <c r="L86" s="5">
        <f>IF(F86&gt;0,IF(LEFT(UPPER(C86))="S",(H86-I86)/H86,(I86-H86)/H86),0)</f>
        <v>-0.018987341772151986</v>
      </c>
      <c r="M86" s="23">
        <f>(H86*L86)-10</f>
        <v>-484.60000000000224</v>
      </c>
      <c r="Q86" s="21"/>
    </row>
    <row r="87" spans="1:17" ht="12.75">
      <c r="A87" s="1">
        <v>45217</v>
      </c>
      <c r="B87" s="30" t="s">
        <v>61</v>
      </c>
      <c r="C87" s="32" t="s">
        <v>10</v>
      </c>
      <c r="D87" s="15"/>
      <c r="E87" s="4"/>
      <c r="G87" s="4"/>
      <c r="K87" s="25"/>
      <c r="M87" s="23"/>
      <c r="Q87" s="21"/>
    </row>
    <row r="88" ht="12.75">
      <c r="Q88" s="21"/>
    </row>
    <row r="89" ht="12.75">
      <c r="Q89" s="21"/>
    </row>
    <row r="90" ht="12.75">
      <c r="Q90" s="21"/>
    </row>
    <row r="91" ht="12.75">
      <c r="Q91" s="21"/>
    </row>
    <row r="92" ht="12.75"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75" ref="Q260:Q323">IF(P260=0,0,Q259+P260)</f>
        <v>0</v>
      </c>
    </row>
    <row r="261" ht="12.75">
      <c r="Q261" s="21">
        <f t="shared" si="75"/>
        <v>0</v>
      </c>
    </row>
    <row r="262" ht="12.75">
      <c r="Q262" s="21">
        <f t="shared" si="75"/>
        <v>0</v>
      </c>
    </row>
    <row r="263" ht="12.75">
      <c r="Q263" s="21">
        <f t="shared" si="75"/>
        <v>0</v>
      </c>
    </row>
    <row r="264" spans="15:17" ht="12.75">
      <c r="O264" t="s">
        <v>39</v>
      </c>
      <c r="Q264" s="21">
        <f t="shared" si="75"/>
        <v>0</v>
      </c>
    </row>
    <row r="265" ht="12.75">
      <c r="Q265" s="21">
        <f t="shared" si="75"/>
        <v>0</v>
      </c>
    </row>
    <row r="266" ht="12.75">
      <c r="Q266" s="21">
        <f t="shared" si="75"/>
        <v>0</v>
      </c>
    </row>
    <row r="267" ht="12.75">
      <c r="Q267" s="21">
        <f t="shared" si="75"/>
        <v>0</v>
      </c>
    </row>
    <row r="268" ht="12.75">
      <c r="Q268" s="21">
        <f t="shared" si="75"/>
        <v>0</v>
      </c>
    </row>
    <row r="269" ht="12.75">
      <c r="Q269" s="21">
        <f t="shared" si="75"/>
        <v>0</v>
      </c>
    </row>
    <row r="270" ht="12.75">
      <c r="Q270" s="21">
        <f t="shared" si="75"/>
        <v>0</v>
      </c>
    </row>
    <row r="271" ht="12.75">
      <c r="Q271" s="21">
        <f t="shared" si="75"/>
        <v>0</v>
      </c>
    </row>
    <row r="272" ht="12.75">
      <c r="Q272" s="21">
        <f t="shared" si="75"/>
        <v>0</v>
      </c>
    </row>
    <row r="273" ht="12.75">
      <c r="Q273" s="21">
        <f t="shared" si="75"/>
        <v>0</v>
      </c>
    </row>
    <row r="274" ht="12.75">
      <c r="Q274" s="21">
        <f t="shared" si="75"/>
        <v>0</v>
      </c>
    </row>
    <row r="275" ht="12.75">
      <c r="Q275" s="21">
        <f t="shared" si="75"/>
        <v>0</v>
      </c>
    </row>
    <row r="276" ht="12.75">
      <c r="Q276" s="21">
        <f t="shared" si="75"/>
        <v>0</v>
      </c>
    </row>
    <row r="277" ht="12.75">
      <c r="Q277" s="21">
        <f t="shared" si="75"/>
        <v>0</v>
      </c>
    </row>
    <row r="278" ht="12.75">
      <c r="Q278" s="21">
        <f t="shared" si="75"/>
        <v>0</v>
      </c>
    </row>
    <row r="279" ht="12.75">
      <c r="Q279" s="21">
        <f t="shared" si="75"/>
        <v>0</v>
      </c>
    </row>
    <row r="280" ht="12.75">
      <c r="Q280" s="21">
        <f t="shared" si="75"/>
        <v>0</v>
      </c>
    </row>
    <row r="281" ht="12.75">
      <c r="Q281" s="21">
        <f t="shared" si="75"/>
        <v>0</v>
      </c>
    </row>
    <row r="282" ht="12.75">
      <c r="Q282" s="21">
        <f t="shared" si="75"/>
        <v>0</v>
      </c>
    </row>
    <row r="283" ht="12.75">
      <c r="Q283" s="21">
        <f t="shared" si="75"/>
        <v>0</v>
      </c>
    </row>
    <row r="284" ht="12.75">
      <c r="Q284" s="21">
        <f t="shared" si="75"/>
        <v>0</v>
      </c>
    </row>
    <row r="285" ht="12.75">
      <c r="Q285" s="21">
        <f t="shared" si="75"/>
        <v>0</v>
      </c>
    </row>
    <row r="286" ht="12.75">
      <c r="Q286" s="21">
        <f t="shared" si="75"/>
        <v>0</v>
      </c>
    </row>
    <row r="287" ht="12.75">
      <c r="Q287" s="21">
        <f t="shared" si="75"/>
        <v>0</v>
      </c>
    </row>
    <row r="288" ht="12.75">
      <c r="Q288" s="21">
        <f t="shared" si="75"/>
        <v>0</v>
      </c>
    </row>
    <row r="289" ht="12.75">
      <c r="Q289" s="21">
        <f t="shared" si="75"/>
        <v>0</v>
      </c>
    </row>
    <row r="290" ht="12.75">
      <c r="Q290" s="21">
        <f t="shared" si="75"/>
        <v>0</v>
      </c>
    </row>
    <row r="291" ht="12.75">
      <c r="Q291" s="21">
        <f t="shared" si="75"/>
        <v>0</v>
      </c>
    </row>
    <row r="292" ht="12.75">
      <c r="Q292" s="21">
        <f t="shared" si="75"/>
        <v>0</v>
      </c>
    </row>
    <row r="293" ht="12.75">
      <c r="Q293" s="21">
        <f t="shared" si="75"/>
        <v>0</v>
      </c>
    </row>
    <row r="294" ht="12.75">
      <c r="Q294" s="21">
        <f t="shared" si="75"/>
        <v>0</v>
      </c>
    </row>
    <row r="295" ht="12.75">
      <c r="Q295" s="21">
        <f t="shared" si="75"/>
        <v>0</v>
      </c>
    </row>
    <row r="296" ht="12.75">
      <c r="Q296" s="21">
        <f t="shared" si="75"/>
        <v>0</v>
      </c>
    </row>
    <row r="297" ht="12.75">
      <c r="Q297" s="21">
        <f t="shared" si="75"/>
        <v>0</v>
      </c>
    </row>
    <row r="298" ht="12.75">
      <c r="Q298" s="21">
        <f t="shared" si="75"/>
        <v>0</v>
      </c>
    </row>
    <row r="299" ht="12.75">
      <c r="Q299" s="21">
        <f t="shared" si="75"/>
        <v>0</v>
      </c>
    </row>
    <row r="300" ht="12.75">
      <c r="Q300" s="21">
        <f t="shared" si="75"/>
        <v>0</v>
      </c>
    </row>
    <row r="301" ht="12.75">
      <c r="Q301" s="21">
        <f t="shared" si="75"/>
        <v>0</v>
      </c>
    </row>
    <row r="302" ht="12.75">
      <c r="Q302" s="21">
        <f t="shared" si="75"/>
        <v>0</v>
      </c>
    </row>
    <row r="303" ht="12.75">
      <c r="Q303" s="21">
        <f t="shared" si="75"/>
        <v>0</v>
      </c>
    </row>
    <row r="304" ht="12.75">
      <c r="Q304" s="21">
        <f t="shared" si="75"/>
        <v>0</v>
      </c>
    </row>
    <row r="305" ht="12.75">
      <c r="Q305" s="21">
        <f t="shared" si="75"/>
        <v>0</v>
      </c>
    </row>
    <row r="306" ht="12.75">
      <c r="Q306" s="21">
        <f t="shared" si="75"/>
        <v>0</v>
      </c>
    </row>
    <row r="307" ht="12.75">
      <c r="Q307" s="21">
        <f t="shared" si="75"/>
        <v>0</v>
      </c>
    </row>
    <row r="308" ht="12.75">
      <c r="Q308" s="21">
        <f t="shared" si="75"/>
        <v>0</v>
      </c>
    </row>
    <row r="309" ht="12.75">
      <c r="Q309" s="21">
        <f t="shared" si="75"/>
        <v>0</v>
      </c>
    </row>
    <row r="310" ht="12.75">
      <c r="Q310" s="21">
        <f t="shared" si="75"/>
        <v>0</v>
      </c>
    </row>
    <row r="311" ht="12.75">
      <c r="Q311" s="21">
        <f t="shared" si="75"/>
        <v>0</v>
      </c>
    </row>
    <row r="312" ht="12.75">
      <c r="Q312" s="21">
        <f t="shared" si="75"/>
        <v>0</v>
      </c>
    </row>
    <row r="313" ht="12.75">
      <c r="Q313" s="21">
        <f t="shared" si="75"/>
        <v>0</v>
      </c>
    </row>
    <row r="314" ht="12.75">
      <c r="Q314" s="21">
        <f t="shared" si="75"/>
        <v>0</v>
      </c>
    </row>
    <row r="315" spans="14:17" ht="12.75">
      <c r="N315" t="s">
        <v>43</v>
      </c>
      <c r="Q315" s="21">
        <f t="shared" si="75"/>
        <v>0</v>
      </c>
    </row>
    <row r="316" ht="12.75">
      <c r="Q316" s="21">
        <f t="shared" si="75"/>
        <v>0</v>
      </c>
    </row>
    <row r="317" ht="12.75">
      <c r="Q317" s="21">
        <f t="shared" si="75"/>
        <v>0</v>
      </c>
    </row>
    <row r="318" ht="12.75">
      <c r="Q318" s="21">
        <f t="shared" si="75"/>
        <v>0</v>
      </c>
    </row>
    <row r="319" ht="12.75">
      <c r="Q319" s="21">
        <f t="shared" si="75"/>
        <v>0</v>
      </c>
    </row>
    <row r="320" ht="12.75">
      <c r="Q320" s="21">
        <f t="shared" si="75"/>
        <v>0</v>
      </c>
    </row>
    <row r="321" ht="12.75">
      <c r="Q321" s="21">
        <f t="shared" si="75"/>
        <v>0</v>
      </c>
    </row>
    <row r="322" ht="12.75">
      <c r="Q322" s="21">
        <f t="shared" si="75"/>
        <v>0</v>
      </c>
    </row>
    <row r="323" ht="12.75">
      <c r="Q323" s="21">
        <f t="shared" si="75"/>
        <v>0</v>
      </c>
    </row>
    <row r="324" ht="12.75">
      <c r="Q324" s="21">
        <f aca="true" t="shared" si="76" ref="Q324:Q329">IF(P324=0,0,Q323+P324)</f>
        <v>0</v>
      </c>
    </row>
    <row r="325" ht="12.75">
      <c r="Q325" s="21">
        <f t="shared" si="76"/>
        <v>0</v>
      </c>
    </row>
    <row r="326" ht="12.75">
      <c r="Q326" s="21">
        <f t="shared" si="76"/>
        <v>0</v>
      </c>
    </row>
    <row r="327" ht="12.75">
      <c r="Q327" s="21">
        <f t="shared" si="76"/>
        <v>0</v>
      </c>
    </row>
    <row r="328" ht="12.75">
      <c r="Q328" s="21">
        <f t="shared" si="76"/>
        <v>0</v>
      </c>
    </row>
    <row r="329" ht="12.75">
      <c r="Q329" s="21">
        <f t="shared" si="76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A2:A87 F2:F87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p.dilorenzo@sostrader.it</cp:lastModifiedBy>
  <dcterms:created xsi:type="dcterms:W3CDTF">2003-03-04T23:10:18Z</dcterms:created>
  <dcterms:modified xsi:type="dcterms:W3CDTF">2023-10-28T15:42:00Z</dcterms:modified>
  <cp:category/>
  <cp:version/>
  <cp:contentType/>
  <cp:contentStatus/>
</cp:coreProperties>
</file>